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様式301受電容量計画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<sst xmlns="http://schemas.openxmlformats.org/spreadsheetml/2006/main" count="101" uniqueCount="40">
  <si>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(様式301）</t>
  </si>
  <si>
    <t>受電容量計画表</t>
  </si>
  <si>
    <t>学校名</t>
  </si>
  <si>
    <t>計画</t>
  </si>
  <si>
    <t>受電容量</t>
  </si>
  <si>
    <t>契約電力</t>
  </si>
  <si>
    <t>三相</t>
  </si>
  <si>
    <t>(kVA)</t>
  </si>
  <si>
    <t>(kW)</t>
  </si>
  <si>
    <t>神足小学校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</si>
  <si>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</si>
  <si>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</si>
  <si>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</si>
  <si>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</si>
  <si>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</si>
  <si>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</si>
  <si>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</si>
  <si>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</si>
  <si>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長岡中学校</t>
  </si>
  <si>
    <t>長岡第二中学校</t>
  </si>
  <si>
    <t>長岡第三中学校</t>
  </si>
  <si>
    <t>長岡第四中学校</t>
  </si>
  <si>
    <t>変圧器容量</t>
  </si>
  <si>
    <t>定格電流</t>
  </si>
  <si>
    <t>デマンド
電流値</t>
  </si>
  <si>
    <t>(kVA)</t>
  </si>
  <si>
    <t>(kW)</t>
  </si>
  <si>
    <t>（A)</t>
  </si>
  <si>
    <t>(A)</t>
  </si>
  <si>
    <t>単相</t>
  </si>
  <si>
    <t>デマンド電流値
冷房または暖房</t>
  </si>
  <si>
    <t>デマンド電流値
合計</t>
  </si>
  <si>
    <t>負荷率</t>
  </si>
  <si>
    <t>(％)</t>
  </si>
  <si>
    <t>学校
番号</t>
  </si>
  <si>
    <t>変圧器
改修の
有無</t>
  </si>
  <si>
    <t>黄色のセル（色のついたセル）の必要箇所に入力すること。</t>
  </si>
  <si>
    <t>現状</t>
  </si>
  <si>
    <t>※　「計画」の変圧器容量欄は，変圧器改修を行わない場合，「現状」の容量を記入し，改修を行う場合，改修後の容量を記入すること。</t>
  </si>
  <si>
    <t>(契約電力：平成19年7月現在、
最大デマンド電流値：平成19年10月22日調査）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</si>
</sst>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#,##0.000;[Red]\-#,##0.000"/>
    <numFmt numFmtId="180" formatCode="0&quot;年度&quot;"/>
    <numFmt numFmtId="181" formatCode="#,##0_ ;[Red]\-#,##0\ "/>
    <numFmt numFmtId="182" formatCode="0_ "/>
    <numFmt numFmtId="183" formatCode="0_);[Red]\(0\)"/>
    <numFmt numFmtId="184" formatCode="0.0_);[Red]\(0.0\)"/>
    <numFmt numFmtId="185" formatCode="00"/>
    <numFmt numFmtId="186" formatCode="0.00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84" fontId="0" fillId="0" borderId="7" xfId="21" applyNumberFormat="1" applyFont="1" applyBorder="1" applyAlignment="1">
      <alignment horizontal="center" vertical="center"/>
      <protection/>
    </xf>
    <xf numFmtId="184" fontId="0" fillId="0" borderId="9" xfId="21" applyNumberFormat="1" applyFont="1" applyBorder="1" applyAlignment="1">
      <alignment horizontal="center" vertical="center"/>
      <protection/>
    </xf>
    <xf numFmtId="184" fontId="0" fillId="0" borderId="11" xfId="21" applyNumberFormat="1" applyFont="1" applyBorder="1" applyAlignment="1">
      <alignment horizontal="center" vertical="center"/>
      <protection/>
    </xf>
    <xf numFmtId="184" fontId="0" fillId="0" borderId="13" xfId="21" applyNumberFormat="1" applyFont="1" applyBorder="1" applyAlignment="1">
      <alignment horizontal="center" vertical="center"/>
      <protection/>
    </xf>
    <xf numFmtId="184" fontId="0" fillId="0" borderId="23" xfId="21" applyNumberFormat="1" applyFont="1" applyBorder="1" applyAlignment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5" fontId="0" fillId="0" borderId="4" xfId="0" applyNumberFormat="1" applyBorder="1" applyAlignment="1">
      <alignment horizontal="center" vertical="center"/>
    </xf>
    <xf numFmtId="185" fontId="0" fillId="0" borderId="29" xfId="0" applyNumberFormat="1" applyBorder="1" applyAlignment="1">
      <alignment horizontal="center" vertical="center"/>
    </xf>
    <xf numFmtId="185" fontId="0" fillId="0" borderId="36" xfId="0" applyNumberFormat="1" applyBorder="1" applyAlignment="1">
      <alignment vertical="center"/>
    </xf>
    <xf numFmtId="185" fontId="0" fillId="0" borderId="37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5" fontId="0" fillId="0" borderId="30" xfId="0" applyNumberFormat="1" applyBorder="1" applyAlignment="1">
      <alignment horizontal="center" vertical="center"/>
    </xf>
    <xf numFmtId="185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5" fontId="0" fillId="0" borderId="32" xfId="0" applyNumberFormat="1" applyBorder="1" applyAlignment="1">
      <alignment horizontal="center" vertical="center"/>
    </xf>
    <xf numFmtId="185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様式３４－４受電容量に関する計画値総括表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Zeros="0" tabSelected="1" workbookViewId="0" topLeftCell="A1">
      <selection activeCell="K7" sqref="K7"/>
    </sheetView>
  </sheetViews>
  <sheetFormatPr defaultColWidth="9.00390625" defaultRowHeight="24.75" customHeight="1"/>
  <cols>
    <col min="1" max="1" width="5.25390625" style="1" bestFit="1" customWidth="1"/>
    <col min="2" max="2" width="15.125" style="1" bestFit="1" customWidth="1"/>
    <col min="3" max="4" width="9.00390625" style="1" bestFit="1" customWidth="1"/>
    <col min="5" max="5" width="5.25390625" style="2" bestFit="1" customWidth="1"/>
    <col min="6" max="6" width="9.00390625" style="2" customWidth="1"/>
    <col min="7" max="7" width="9.00390625" style="2" bestFit="1" customWidth="1"/>
    <col min="8" max="8" width="9.00390625" style="2" customWidth="1"/>
    <col min="9" max="9" width="5.25390625" style="2" bestFit="1" customWidth="1"/>
    <col min="10" max="10" width="9.00390625" style="2" customWidth="1"/>
    <col min="11" max="11" width="9.00390625" style="2" bestFit="1" customWidth="1"/>
    <col min="12" max="12" width="12.125" style="2" customWidth="1"/>
    <col min="13" max="13" width="11.50390625" style="2" customWidth="1"/>
    <col min="14" max="15" width="6.375" style="2" bestFit="1" customWidth="1"/>
    <col min="16" max="17" width="9.00390625" style="2" bestFit="1" customWidth="1"/>
    <col min="18" max="16384" width="9.00390625" style="2" customWidth="1"/>
  </cols>
  <sheetData>
    <row r="1" spans="7:17" ht="24.75" customHeight="1">
      <c r="G1" s="1"/>
      <c r="Q1" s="2" t="s">
        <v>0</v>
      </c>
    </row>
    <row r="2" ht="24.75" customHeight="1">
      <c r="A2" s="3" t="s">
        <v>1</v>
      </c>
    </row>
    <row r="3" spans="1:2" ht="24.75" customHeight="1">
      <c r="A3" s="2" t="s">
        <v>36</v>
      </c>
      <c r="B3" s="2"/>
    </row>
    <row r="4" spans="1:17" ht="24.75" customHeight="1">
      <c r="A4" s="83" t="s">
        <v>34</v>
      </c>
      <c r="B4" s="87" t="s">
        <v>2</v>
      </c>
      <c r="C4" s="56" t="s">
        <v>37</v>
      </c>
      <c r="D4" s="57"/>
      <c r="E4" s="54" t="s">
        <v>39</v>
      </c>
      <c r="F4" s="54"/>
      <c r="G4" s="54"/>
      <c r="H4" s="55"/>
      <c r="I4" s="56" t="s">
        <v>3</v>
      </c>
      <c r="J4" s="57"/>
      <c r="K4" s="57"/>
      <c r="L4" s="57"/>
      <c r="M4" s="57"/>
      <c r="N4" s="57"/>
      <c r="O4" s="57"/>
      <c r="P4" s="57"/>
      <c r="Q4" s="96"/>
    </row>
    <row r="5" spans="1:17" ht="24.75" customHeight="1">
      <c r="A5" s="61"/>
      <c r="B5" s="88"/>
      <c r="C5" s="7" t="s">
        <v>4</v>
      </c>
      <c r="D5" s="8" t="s">
        <v>5</v>
      </c>
      <c r="E5" s="90" t="s">
        <v>22</v>
      </c>
      <c r="F5" s="91"/>
      <c r="G5" s="8" t="s">
        <v>23</v>
      </c>
      <c r="H5" s="52" t="s">
        <v>24</v>
      </c>
      <c r="I5" s="94" t="s">
        <v>22</v>
      </c>
      <c r="J5" s="91"/>
      <c r="K5" s="8" t="s">
        <v>23</v>
      </c>
      <c r="L5" s="51" t="s">
        <v>30</v>
      </c>
      <c r="M5" s="51" t="s">
        <v>31</v>
      </c>
      <c r="N5" s="23" t="s">
        <v>32</v>
      </c>
      <c r="O5" s="85" t="s">
        <v>35</v>
      </c>
      <c r="P5" s="4" t="s">
        <v>4</v>
      </c>
      <c r="Q5" s="4" t="s">
        <v>5</v>
      </c>
    </row>
    <row r="6" spans="1:17" ht="24.75" customHeight="1" thickBot="1">
      <c r="A6" s="84"/>
      <c r="B6" s="89"/>
      <c r="C6" s="9" t="s">
        <v>25</v>
      </c>
      <c r="D6" s="10" t="s">
        <v>26</v>
      </c>
      <c r="E6" s="92" t="s">
        <v>25</v>
      </c>
      <c r="F6" s="93"/>
      <c r="G6" s="10" t="s">
        <v>27</v>
      </c>
      <c r="H6" s="24" t="s">
        <v>28</v>
      </c>
      <c r="I6" s="95" t="s">
        <v>25</v>
      </c>
      <c r="J6" s="93"/>
      <c r="K6" s="10" t="s">
        <v>27</v>
      </c>
      <c r="L6" s="11" t="s">
        <v>28</v>
      </c>
      <c r="M6" s="10" t="s">
        <v>27</v>
      </c>
      <c r="N6" s="11" t="s">
        <v>33</v>
      </c>
      <c r="O6" s="86"/>
      <c r="P6" s="5" t="s">
        <v>7</v>
      </c>
      <c r="Q6" s="5" t="s">
        <v>8</v>
      </c>
    </row>
    <row r="7" spans="1:17" ht="13.5" customHeight="1" thickTop="1">
      <c r="A7" s="79">
        <v>1</v>
      </c>
      <c r="B7" s="80" t="s">
        <v>9</v>
      </c>
      <c r="C7" s="81">
        <v>150</v>
      </c>
      <c r="D7" s="82">
        <v>51</v>
      </c>
      <c r="E7" s="12" t="s">
        <v>29</v>
      </c>
      <c r="F7" s="12">
        <v>75</v>
      </c>
      <c r="G7" s="29">
        <f aca="true" t="shared" si="0" ref="G7:G33">IF(F7="","",IF(E7="単相",F7/210*1000,F7/210/SQRT(3)*1000))</f>
        <v>357.14285714285717</v>
      </c>
      <c r="H7" s="13">
        <v>214</v>
      </c>
      <c r="I7" s="25" t="s">
        <v>29</v>
      </c>
      <c r="J7" s="34"/>
      <c r="K7" s="29">
        <f aca="true" t="shared" si="1" ref="K7:K33">IF(J7="","",IF(I7="単相",J7/210*1000,J7/210/SQRT(3)*1000))</f>
      </c>
      <c r="L7" s="34"/>
      <c r="M7" s="13">
        <f>+H7+L7</f>
        <v>214</v>
      </c>
      <c r="N7" s="41">
        <f aca="true" t="shared" si="2" ref="N7:N33">IF(J7="","",ROUND(M7/K7*100,1))</f>
      </c>
      <c r="O7" s="46"/>
      <c r="P7" s="62">
        <f>SUM(J7:J8)</f>
        <v>0</v>
      </c>
      <c r="Q7" s="63"/>
    </row>
    <row r="8" spans="1:17" ht="13.5" customHeight="1">
      <c r="A8" s="68"/>
      <c r="B8" s="70"/>
      <c r="C8" s="72"/>
      <c r="D8" s="74"/>
      <c r="E8" s="14" t="s">
        <v>6</v>
      </c>
      <c r="F8" s="14">
        <v>75</v>
      </c>
      <c r="G8" s="30">
        <f t="shared" si="0"/>
        <v>206.19652471058063</v>
      </c>
      <c r="H8" s="15">
        <v>93</v>
      </c>
      <c r="I8" s="26" t="s">
        <v>6</v>
      </c>
      <c r="J8" s="35"/>
      <c r="K8" s="30">
        <f t="shared" si="1"/>
      </c>
      <c r="L8" s="35"/>
      <c r="M8" s="15">
        <f aca="true" t="shared" si="3" ref="M8:M33">+H8+L8</f>
        <v>93</v>
      </c>
      <c r="N8" s="42">
        <f t="shared" si="2"/>
      </c>
      <c r="O8" s="47"/>
      <c r="P8" s="61"/>
      <c r="Q8" s="59"/>
    </row>
    <row r="9" spans="1:17" ht="13.5" customHeight="1">
      <c r="A9" s="67">
        <v>3</v>
      </c>
      <c r="B9" s="69" t="s">
        <v>10</v>
      </c>
      <c r="C9" s="71">
        <v>125</v>
      </c>
      <c r="D9" s="73">
        <v>55</v>
      </c>
      <c r="E9" s="16" t="s">
        <v>29</v>
      </c>
      <c r="F9" s="16">
        <v>50</v>
      </c>
      <c r="G9" s="31">
        <f t="shared" si="0"/>
        <v>238.09523809523807</v>
      </c>
      <c r="H9" s="17">
        <v>249</v>
      </c>
      <c r="I9" s="27" t="s">
        <v>29</v>
      </c>
      <c r="J9" s="36"/>
      <c r="K9" s="31">
        <f t="shared" si="1"/>
      </c>
      <c r="L9" s="36"/>
      <c r="M9" s="17">
        <f t="shared" si="3"/>
        <v>249</v>
      </c>
      <c r="N9" s="43">
        <f t="shared" si="2"/>
      </c>
      <c r="O9" s="48"/>
      <c r="P9" s="61">
        <f>SUM(J9:J10)</f>
        <v>0</v>
      </c>
      <c r="Q9" s="58"/>
    </row>
    <row r="10" spans="1:17" ht="13.5" customHeight="1">
      <c r="A10" s="68"/>
      <c r="B10" s="70"/>
      <c r="C10" s="72"/>
      <c r="D10" s="74"/>
      <c r="E10" s="14" t="s">
        <v>6</v>
      </c>
      <c r="F10" s="14">
        <v>75</v>
      </c>
      <c r="G10" s="30">
        <f t="shared" si="0"/>
        <v>206.19652471058063</v>
      </c>
      <c r="H10" s="15">
        <v>131</v>
      </c>
      <c r="I10" s="26" t="s">
        <v>6</v>
      </c>
      <c r="J10" s="35"/>
      <c r="K10" s="30">
        <f t="shared" si="1"/>
      </c>
      <c r="L10" s="35"/>
      <c r="M10" s="15">
        <f t="shared" si="3"/>
        <v>131</v>
      </c>
      <c r="N10" s="42">
        <f t="shared" si="2"/>
      </c>
      <c r="O10" s="47"/>
      <c r="P10" s="61"/>
      <c r="Q10" s="59"/>
    </row>
    <row r="11" spans="1:17" ht="13.5" customHeight="1">
      <c r="A11" s="67">
        <v>4</v>
      </c>
      <c r="B11" s="69" t="s">
        <v>11</v>
      </c>
      <c r="C11" s="71">
        <v>150</v>
      </c>
      <c r="D11" s="73">
        <v>64</v>
      </c>
      <c r="E11" s="16" t="s">
        <v>29</v>
      </c>
      <c r="F11" s="16">
        <v>50</v>
      </c>
      <c r="G11" s="31">
        <f t="shared" si="0"/>
        <v>238.09523809523807</v>
      </c>
      <c r="H11" s="17">
        <v>256</v>
      </c>
      <c r="I11" s="27" t="s">
        <v>29</v>
      </c>
      <c r="J11" s="36"/>
      <c r="K11" s="31">
        <f t="shared" si="1"/>
      </c>
      <c r="L11" s="36"/>
      <c r="M11" s="17">
        <f t="shared" si="3"/>
        <v>256</v>
      </c>
      <c r="N11" s="43">
        <f t="shared" si="2"/>
      </c>
      <c r="O11" s="48"/>
      <c r="P11" s="61">
        <f>SUM(J11:J12)</f>
        <v>0</v>
      </c>
      <c r="Q11" s="58"/>
    </row>
    <row r="12" spans="1:17" ht="13.5" customHeight="1">
      <c r="A12" s="68"/>
      <c r="B12" s="70"/>
      <c r="C12" s="72"/>
      <c r="D12" s="74"/>
      <c r="E12" s="14" t="s">
        <v>6</v>
      </c>
      <c r="F12" s="14">
        <v>100</v>
      </c>
      <c r="G12" s="30">
        <f t="shared" si="0"/>
        <v>274.9286996141075</v>
      </c>
      <c r="H12" s="15">
        <v>123</v>
      </c>
      <c r="I12" s="26" t="s">
        <v>6</v>
      </c>
      <c r="J12" s="35"/>
      <c r="K12" s="30">
        <f t="shared" si="1"/>
      </c>
      <c r="L12" s="35"/>
      <c r="M12" s="15">
        <f t="shared" si="3"/>
        <v>123</v>
      </c>
      <c r="N12" s="42">
        <f t="shared" si="2"/>
      </c>
      <c r="O12" s="47"/>
      <c r="P12" s="61"/>
      <c r="Q12" s="59"/>
    </row>
    <row r="13" spans="1:17" ht="13.5" customHeight="1">
      <c r="A13" s="67">
        <v>5</v>
      </c>
      <c r="B13" s="69" t="s">
        <v>12</v>
      </c>
      <c r="C13" s="71">
        <v>200</v>
      </c>
      <c r="D13" s="73">
        <v>64</v>
      </c>
      <c r="E13" s="16" t="s">
        <v>29</v>
      </c>
      <c r="F13" s="16">
        <v>50</v>
      </c>
      <c r="G13" s="31">
        <f t="shared" si="0"/>
        <v>238.09523809523807</v>
      </c>
      <c r="H13" s="17">
        <v>43</v>
      </c>
      <c r="I13" s="27" t="s">
        <v>29</v>
      </c>
      <c r="J13" s="36"/>
      <c r="K13" s="31">
        <f t="shared" si="1"/>
      </c>
      <c r="L13" s="36"/>
      <c r="M13" s="17">
        <f t="shared" si="3"/>
        <v>43</v>
      </c>
      <c r="N13" s="43">
        <f t="shared" si="2"/>
      </c>
      <c r="O13" s="48"/>
      <c r="P13" s="61">
        <f>SUM(J13:J14)</f>
        <v>0</v>
      </c>
      <c r="Q13" s="58"/>
    </row>
    <row r="14" spans="1:17" ht="13.5" customHeight="1">
      <c r="A14" s="68"/>
      <c r="B14" s="70"/>
      <c r="C14" s="72"/>
      <c r="D14" s="74"/>
      <c r="E14" s="14" t="s">
        <v>6</v>
      </c>
      <c r="F14" s="14">
        <v>150</v>
      </c>
      <c r="G14" s="30">
        <f t="shared" si="0"/>
        <v>412.39304942116127</v>
      </c>
      <c r="H14" s="15">
        <v>11</v>
      </c>
      <c r="I14" s="26" t="s">
        <v>6</v>
      </c>
      <c r="J14" s="35"/>
      <c r="K14" s="30">
        <f t="shared" si="1"/>
      </c>
      <c r="L14" s="35"/>
      <c r="M14" s="15">
        <f t="shared" si="3"/>
        <v>11</v>
      </c>
      <c r="N14" s="42">
        <f t="shared" si="2"/>
      </c>
      <c r="O14" s="47"/>
      <c r="P14" s="61"/>
      <c r="Q14" s="59"/>
    </row>
    <row r="15" spans="1:17" ht="13.5" customHeight="1">
      <c r="A15" s="67">
        <v>6</v>
      </c>
      <c r="B15" s="69" t="s">
        <v>13</v>
      </c>
      <c r="C15" s="71">
        <v>125</v>
      </c>
      <c r="D15" s="73">
        <v>56</v>
      </c>
      <c r="E15" s="16" t="s">
        <v>29</v>
      </c>
      <c r="F15" s="16">
        <v>50</v>
      </c>
      <c r="G15" s="31">
        <f t="shared" si="0"/>
        <v>238.09523809523807</v>
      </c>
      <c r="H15" s="17">
        <v>210</v>
      </c>
      <c r="I15" s="27" t="s">
        <v>29</v>
      </c>
      <c r="J15" s="36"/>
      <c r="K15" s="31">
        <f t="shared" si="1"/>
      </c>
      <c r="L15" s="36"/>
      <c r="M15" s="17">
        <f t="shared" si="3"/>
        <v>210</v>
      </c>
      <c r="N15" s="43">
        <f t="shared" si="2"/>
      </c>
      <c r="O15" s="48"/>
      <c r="P15" s="61">
        <f>SUM(J15:J16)</f>
        <v>0</v>
      </c>
      <c r="Q15" s="58"/>
    </row>
    <row r="16" spans="1:17" ht="13.5" customHeight="1">
      <c r="A16" s="68"/>
      <c r="B16" s="70"/>
      <c r="C16" s="72"/>
      <c r="D16" s="74"/>
      <c r="E16" s="14" t="s">
        <v>6</v>
      </c>
      <c r="F16" s="14">
        <v>75</v>
      </c>
      <c r="G16" s="30">
        <f t="shared" si="0"/>
        <v>206.19652471058063</v>
      </c>
      <c r="H16" s="15">
        <v>129</v>
      </c>
      <c r="I16" s="26" t="s">
        <v>6</v>
      </c>
      <c r="J16" s="35"/>
      <c r="K16" s="30">
        <f t="shared" si="1"/>
      </c>
      <c r="L16" s="35"/>
      <c r="M16" s="15">
        <f t="shared" si="3"/>
        <v>129</v>
      </c>
      <c r="N16" s="42">
        <f t="shared" si="2"/>
      </c>
      <c r="O16" s="47"/>
      <c r="P16" s="61"/>
      <c r="Q16" s="59"/>
    </row>
    <row r="17" spans="1:17" ht="13.5" customHeight="1">
      <c r="A17" s="67">
        <v>7</v>
      </c>
      <c r="B17" s="69" t="s">
        <v>14</v>
      </c>
      <c r="C17" s="71">
        <v>200</v>
      </c>
      <c r="D17" s="73">
        <v>65</v>
      </c>
      <c r="E17" s="16" t="s">
        <v>29</v>
      </c>
      <c r="F17" s="16">
        <v>50</v>
      </c>
      <c r="G17" s="31">
        <f t="shared" si="0"/>
        <v>238.09523809523807</v>
      </c>
      <c r="H17" s="17">
        <v>264</v>
      </c>
      <c r="I17" s="27" t="s">
        <v>29</v>
      </c>
      <c r="J17" s="36"/>
      <c r="K17" s="31">
        <f t="shared" si="1"/>
      </c>
      <c r="L17" s="36"/>
      <c r="M17" s="17">
        <f t="shared" si="3"/>
        <v>264</v>
      </c>
      <c r="N17" s="43">
        <f t="shared" si="2"/>
      </c>
      <c r="O17" s="48"/>
      <c r="P17" s="61">
        <f>SUM(J17:J18)</f>
        <v>0</v>
      </c>
      <c r="Q17" s="58"/>
    </row>
    <row r="18" spans="1:17" ht="13.5" customHeight="1">
      <c r="A18" s="68"/>
      <c r="B18" s="70"/>
      <c r="C18" s="72"/>
      <c r="D18" s="74"/>
      <c r="E18" s="14" t="s">
        <v>6</v>
      </c>
      <c r="F18" s="14">
        <v>150</v>
      </c>
      <c r="G18" s="30">
        <f t="shared" si="0"/>
        <v>412.39304942116127</v>
      </c>
      <c r="H18" s="15">
        <v>132</v>
      </c>
      <c r="I18" s="26" t="s">
        <v>6</v>
      </c>
      <c r="J18" s="35"/>
      <c r="K18" s="30">
        <f t="shared" si="1"/>
      </c>
      <c r="L18" s="35"/>
      <c r="M18" s="15">
        <f t="shared" si="3"/>
        <v>132</v>
      </c>
      <c r="N18" s="42">
        <f t="shared" si="2"/>
      </c>
      <c r="O18" s="47"/>
      <c r="P18" s="61"/>
      <c r="Q18" s="59"/>
    </row>
    <row r="19" spans="1:17" ht="13.5" customHeight="1">
      <c r="A19" s="67">
        <v>8</v>
      </c>
      <c r="B19" s="69" t="s">
        <v>15</v>
      </c>
      <c r="C19" s="71">
        <v>150</v>
      </c>
      <c r="D19" s="73">
        <v>66</v>
      </c>
      <c r="E19" s="16" t="s">
        <v>29</v>
      </c>
      <c r="F19" s="16">
        <v>50</v>
      </c>
      <c r="G19" s="31">
        <f t="shared" si="0"/>
        <v>238.09523809523807</v>
      </c>
      <c r="H19" s="17">
        <v>209</v>
      </c>
      <c r="I19" s="27" t="s">
        <v>29</v>
      </c>
      <c r="J19" s="36"/>
      <c r="K19" s="31">
        <f t="shared" si="1"/>
      </c>
      <c r="L19" s="36"/>
      <c r="M19" s="17">
        <f t="shared" si="3"/>
        <v>209</v>
      </c>
      <c r="N19" s="43">
        <f t="shared" si="2"/>
      </c>
      <c r="O19" s="48"/>
      <c r="P19" s="61">
        <f>SUM(J19:J20)</f>
        <v>0</v>
      </c>
      <c r="Q19" s="58"/>
    </row>
    <row r="20" spans="1:17" ht="13.5" customHeight="1">
      <c r="A20" s="68"/>
      <c r="B20" s="70"/>
      <c r="C20" s="72"/>
      <c r="D20" s="74"/>
      <c r="E20" s="14" t="s">
        <v>6</v>
      </c>
      <c r="F20" s="14">
        <v>100</v>
      </c>
      <c r="G20" s="30">
        <f t="shared" si="0"/>
        <v>274.9286996141075</v>
      </c>
      <c r="H20" s="15">
        <v>180</v>
      </c>
      <c r="I20" s="26" t="s">
        <v>6</v>
      </c>
      <c r="J20" s="35"/>
      <c r="K20" s="30">
        <f t="shared" si="1"/>
      </c>
      <c r="L20" s="35"/>
      <c r="M20" s="15">
        <f t="shared" si="3"/>
        <v>180</v>
      </c>
      <c r="N20" s="42">
        <f t="shared" si="2"/>
      </c>
      <c r="O20" s="47"/>
      <c r="P20" s="61"/>
      <c r="Q20" s="59"/>
    </row>
    <row r="21" spans="1:17" ht="13.5" customHeight="1">
      <c r="A21" s="67">
        <v>9</v>
      </c>
      <c r="B21" s="69" t="s">
        <v>16</v>
      </c>
      <c r="C21" s="71">
        <v>175</v>
      </c>
      <c r="D21" s="73">
        <v>78</v>
      </c>
      <c r="E21" s="16" t="s">
        <v>29</v>
      </c>
      <c r="F21" s="16">
        <v>75</v>
      </c>
      <c r="G21" s="31">
        <f t="shared" si="0"/>
        <v>357.14285714285717</v>
      </c>
      <c r="H21" s="17">
        <v>257</v>
      </c>
      <c r="I21" s="27" t="s">
        <v>29</v>
      </c>
      <c r="J21" s="36"/>
      <c r="K21" s="31">
        <f t="shared" si="1"/>
      </c>
      <c r="L21" s="36"/>
      <c r="M21" s="17">
        <f t="shared" si="3"/>
        <v>257</v>
      </c>
      <c r="N21" s="43">
        <f t="shared" si="2"/>
      </c>
      <c r="O21" s="48"/>
      <c r="P21" s="61">
        <f>SUM(J21:J22)</f>
        <v>0</v>
      </c>
      <c r="Q21" s="58"/>
    </row>
    <row r="22" spans="1:17" ht="13.5" customHeight="1">
      <c r="A22" s="68"/>
      <c r="B22" s="70"/>
      <c r="C22" s="72"/>
      <c r="D22" s="74"/>
      <c r="E22" s="14" t="s">
        <v>6</v>
      </c>
      <c r="F22" s="14">
        <v>100</v>
      </c>
      <c r="G22" s="30">
        <f t="shared" si="0"/>
        <v>274.9286996141075</v>
      </c>
      <c r="H22" s="15">
        <v>133</v>
      </c>
      <c r="I22" s="26" t="s">
        <v>6</v>
      </c>
      <c r="J22" s="35"/>
      <c r="K22" s="30">
        <f t="shared" si="1"/>
      </c>
      <c r="L22" s="35"/>
      <c r="M22" s="15">
        <f t="shared" si="3"/>
        <v>133</v>
      </c>
      <c r="N22" s="42">
        <f t="shared" si="2"/>
      </c>
      <c r="O22" s="47"/>
      <c r="P22" s="61"/>
      <c r="Q22" s="59"/>
    </row>
    <row r="23" spans="1:17" ht="13.5" customHeight="1">
      <c r="A23" s="67">
        <v>10</v>
      </c>
      <c r="B23" s="69" t="s">
        <v>17</v>
      </c>
      <c r="C23" s="71">
        <v>125</v>
      </c>
      <c r="D23" s="73">
        <v>60</v>
      </c>
      <c r="E23" s="16" t="s">
        <v>29</v>
      </c>
      <c r="F23" s="16">
        <v>50</v>
      </c>
      <c r="G23" s="31">
        <f t="shared" si="0"/>
        <v>238.09523809523807</v>
      </c>
      <c r="H23" s="17">
        <v>268</v>
      </c>
      <c r="I23" s="27" t="s">
        <v>29</v>
      </c>
      <c r="J23" s="36"/>
      <c r="K23" s="31">
        <f t="shared" si="1"/>
      </c>
      <c r="L23" s="36"/>
      <c r="M23" s="17">
        <f t="shared" si="3"/>
        <v>268</v>
      </c>
      <c r="N23" s="43">
        <f t="shared" si="2"/>
      </c>
      <c r="O23" s="48"/>
      <c r="P23" s="61">
        <f>SUM(J23:J24)</f>
        <v>0</v>
      </c>
      <c r="Q23" s="58"/>
    </row>
    <row r="24" spans="1:17" ht="13.5" customHeight="1">
      <c r="A24" s="68"/>
      <c r="B24" s="70"/>
      <c r="C24" s="72"/>
      <c r="D24" s="74"/>
      <c r="E24" s="14" t="s">
        <v>6</v>
      </c>
      <c r="F24" s="14">
        <v>75</v>
      </c>
      <c r="G24" s="30">
        <f t="shared" si="0"/>
        <v>206.19652471058063</v>
      </c>
      <c r="H24" s="15">
        <v>156</v>
      </c>
      <c r="I24" s="26" t="s">
        <v>6</v>
      </c>
      <c r="J24" s="35"/>
      <c r="K24" s="30">
        <f t="shared" si="1"/>
      </c>
      <c r="L24" s="35"/>
      <c r="M24" s="15">
        <f t="shared" si="3"/>
        <v>156</v>
      </c>
      <c r="N24" s="42">
        <f t="shared" si="2"/>
      </c>
      <c r="O24" s="47"/>
      <c r="P24" s="61"/>
      <c r="Q24" s="59"/>
    </row>
    <row r="25" spans="1:17" ht="13.5" customHeight="1">
      <c r="A25" s="67">
        <v>11</v>
      </c>
      <c r="B25" s="69" t="s">
        <v>18</v>
      </c>
      <c r="C25" s="71">
        <v>200</v>
      </c>
      <c r="D25" s="73">
        <v>83</v>
      </c>
      <c r="E25" s="16" t="s">
        <v>29</v>
      </c>
      <c r="F25" s="16">
        <v>50</v>
      </c>
      <c r="G25" s="31">
        <f t="shared" si="0"/>
        <v>238.09523809523807</v>
      </c>
      <c r="H25" s="17">
        <v>145</v>
      </c>
      <c r="I25" s="27" t="s">
        <v>29</v>
      </c>
      <c r="J25" s="36"/>
      <c r="K25" s="31">
        <f t="shared" si="1"/>
      </c>
      <c r="L25" s="36"/>
      <c r="M25" s="17">
        <f t="shared" si="3"/>
        <v>145</v>
      </c>
      <c r="N25" s="43">
        <f t="shared" si="2"/>
      </c>
      <c r="O25" s="48"/>
      <c r="P25" s="61">
        <f>SUM(J25:J27)</f>
        <v>0</v>
      </c>
      <c r="Q25" s="58"/>
    </row>
    <row r="26" spans="1:17" ht="13.5" customHeight="1">
      <c r="A26" s="75"/>
      <c r="B26" s="76"/>
      <c r="C26" s="77"/>
      <c r="D26" s="78"/>
      <c r="E26" s="18" t="s">
        <v>29</v>
      </c>
      <c r="F26" s="18">
        <v>50</v>
      </c>
      <c r="G26" s="32">
        <f t="shared" si="0"/>
        <v>238.09523809523807</v>
      </c>
      <c r="H26" s="19">
        <v>206</v>
      </c>
      <c r="I26" s="28" t="s">
        <v>29</v>
      </c>
      <c r="J26" s="37"/>
      <c r="K26" s="32">
        <f t="shared" si="1"/>
      </c>
      <c r="L26" s="37"/>
      <c r="M26" s="19">
        <f t="shared" si="3"/>
        <v>206</v>
      </c>
      <c r="N26" s="44">
        <f t="shared" si="2"/>
      </c>
      <c r="O26" s="49"/>
      <c r="P26" s="61"/>
      <c r="Q26" s="60"/>
    </row>
    <row r="27" spans="1:17" ht="13.5" customHeight="1">
      <c r="A27" s="68"/>
      <c r="B27" s="70"/>
      <c r="C27" s="72"/>
      <c r="D27" s="74"/>
      <c r="E27" s="14" t="s">
        <v>6</v>
      </c>
      <c r="F27" s="14">
        <v>100</v>
      </c>
      <c r="G27" s="30">
        <f t="shared" si="0"/>
        <v>274.9286996141075</v>
      </c>
      <c r="H27" s="15">
        <v>149</v>
      </c>
      <c r="I27" s="26" t="s">
        <v>6</v>
      </c>
      <c r="J27" s="35"/>
      <c r="K27" s="30">
        <f t="shared" si="1"/>
      </c>
      <c r="L27" s="35"/>
      <c r="M27" s="15">
        <f t="shared" si="3"/>
        <v>149</v>
      </c>
      <c r="N27" s="42">
        <f t="shared" si="2"/>
      </c>
      <c r="O27" s="47"/>
      <c r="P27" s="61"/>
      <c r="Q27" s="59"/>
    </row>
    <row r="28" spans="1:17" ht="13.5" customHeight="1">
      <c r="A28" s="67">
        <v>12</v>
      </c>
      <c r="B28" s="69" t="s">
        <v>19</v>
      </c>
      <c r="C28" s="71">
        <v>175</v>
      </c>
      <c r="D28" s="73">
        <v>74</v>
      </c>
      <c r="E28" s="16" t="s">
        <v>29</v>
      </c>
      <c r="F28" s="16">
        <v>75</v>
      </c>
      <c r="G28" s="31">
        <f t="shared" si="0"/>
        <v>357.14285714285717</v>
      </c>
      <c r="H28" s="17">
        <v>335</v>
      </c>
      <c r="I28" s="27" t="s">
        <v>29</v>
      </c>
      <c r="J28" s="36"/>
      <c r="K28" s="31">
        <f t="shared" si="1"/>
      </c>
      <c r="L28" s="36"/>
      <c r="M28" s="17">
        <f t="shared" si="3"/>
        <v>335</v>
      </c>
      <c r="N28" s="43">
        <f t="shared" si="2"/>
      </c>
      <c r="O28" s="48"/>
      <c r="P28" s="61">
        <f>SUM(J28:J29)</f>
        <v>0</v>
      </c>
      <c r="Q28" s="58"/>
    </row>
    <row r="29" spans="1:17" ht="13.5" customHeight="1">
      <c r="A29" s="68"/>
      <c r="B29" s="70"/>
      <c r="C29" s="72"/>
      <c r="D29" s="74"/>
      <c r="E29" s="14" t="s">
        <v>6</v>
      </c>
      <c r="F29" s="14">
        <v>100</v>
      </c>
      <c r="G29" s="30">
        <f t="shared" si="0"/>
        <v>274.9286996141075</v>
      </c>
      <c r="H29" s="15">
        <v>167</v>
      </c>
      <c r="I29" s="26" t="s">
        <v>6</v>
      </c>
      <c r="J29" s="35"/>
      <c r="K29" s="30">
        <f t="shared" si="1"/>
      </c>
      <c r="L29" s="35"/>
      <c r="M29" s="15">
        <f t="shared" si="3"/>
        <v>167</v>
      </c>
      <c r="N29" s="42">
        <f t="shared" si="2"/>
      </c>
      <c r="O29" s="47"/>
      <c r="P29" s="61"/>
      <c r="Q29" s="59"/>
    </row>
    <row r="30" spans="1:17" ht="13.5" customHeight="1">
      <c r="A30" s="67">
        <v>13</v>
      </c>
      <c r="B30" s="69" t="s">
        <v>20</v>
      </c>
      <c r="C30" s="71">
        <v>175</v>
      </c>
      <c r="D30" s="73">
        <v>85</v>
      </c>
      <c r="E30" s="16" t="s">
        <v>29</v>
      </c>
      <c r="F30" s="16">
        <v>75</v>
      </c>
      <c r="G30" s="31">
        <f t="shared" si="0"/>
        <v>357.14285714285717</v>
      </c>
      <c r="H30" s="17">
        <v>172</v>
      </c>
      <c r="I30" s="27" t="s">
        <v>29</v>
      </c>
      <c r="J30" s="36"/>
      <c r="K30" s="31">
        <f t="shared" si="1"/>
      </c>
      <c r="L30" s="36"/>
      <c r="M30" s="17">
        <f t="shared" si="3"/>
        <v>172</v>
      </c>
      <c r="N30" s="43">
        <f t="shared" si="2"/>
      </c>
      <c r="O30" s="48"/>
      <c r="P30" s="61">
        <f>SUM(J30:J31)</f>
        <v>0</v>
      </c>
      <c r="Q30" s="58"/>
    </row>
    <row r="31" spans="1:17" ht="13.5" customHeight="1">
      <c r="A31" s="68"/>
      <c r="B31" s="70"/>
      <c r="C31" s="72"/>
      <c r="D31" s="74"/>
      <c r="E31" s="14" t="s">
        <v>6</v>
      </c>
      <c r="F31" s="14">
        <v>100</v>
      </c>
      <c r="G31" s="30">
        <f t="shared" si="0"/>
        <v>274.9286996141075</v>
      </c>
      <c r="H31" s="15">
        <v>176</v>
      </c>
      <c r="I31" s="26" t="s">
        <v>6</v>
      </c>
      <c r="J31" s="35"/>
      <c r="K31" s="30">
        <f t="shared" si="1"/>
      </c>
      <c r="L31" s="35"/>
      <c r="M31" s="15">
        <f t="shared" si="3"/>
        <v>176</v>
      </c>
      <c r="N31" s="42">
        <f t="shared" si="2"/>
      </c>
      <c r="O31" s="47"/>
      <c r="P31" s="61"/>
      <c r="Q31" s="59"/>
    </row>
    <row r="32" spans="1:17" ht="13.5" customHeight="1">
      <c r="A32" s="61">
        <v>14</v>
      </c>
      <c r="B32" s="64" t="s">
        <v>21</v>
      </c>
      <c r="C32" s="65">
        <v>200</v>
      </c>
      <c r="D32" s="61">
        <v>80</v>
      </c>
      <c r="E32" s="16" t="s">
        <v>29</v>
      </c>
      <c r="F32" s="20">
        <v>100</v>
      </c>
      <c r="G32" s="31">
        <f t="shared" si="0"/>
        <v>476.19047619047615</v>
      </c>
      <c r="H32" s="17">
        <v>364</v>
      </c>
      <c r="I32" s="27" t="s">
        <v>29</v>
      </c>
      <c r="J32" s="38"/>
      <c r="K32" s="31">
        <f t="shared" si="1"/>
      </c>
      <c r="L32" s="36"/>
      <c r="M32" s="21">
        <f t="shared" si="3"/>
        <v>364</v>
      </c>
      <c r="N32" s="43">
        <f t="shared" si="2"/>
      </c>
      <c r="O32" s="50"/>
      <c r="P32" s="61">
        <f>SUM(J32:J33)</f>
        <v>0</v>
      </c>
      <c r="Q32" s="58"/>
    </row>
    <row r="33" spans="1:17" ht="13.5" customHeight="1">
      <c r="A33" s="61"/>
      <c r="B33" s="64"/>
      <c r="C33" s="66"/>
      <c r="D33" s="61"/>
      <c r="E33" s="14" t="s">
        <v>6</v>
      </c>
      <c r="F33" s="22">
        <v>100</v>
      </c>
      <c r="G33" s="33">
        <f t="shared" si="0"/>
        <v>274.9286996141075</v>
      </c>
      <c r="H33" s="53">
        <v>100</v>
      </c>
      <c r="I33" s="26" t="s">
        <v>6</v>
      </c>
      <c r="J33" s="39"/>
      <c r="K33" s="33">
        <f t="shared" si="1"/>
      </c>
      <c r="L33" s="40"/>
      <c r="M33" s="14">
        <f t="shared" si="3"/>
        <v>100</v>
      </c>
      <c r="N33" s="45">
        <f t="shared" si="2"/>
      </c>
      <c r="O33" s="35"/>
      <c r="P33" s="61"/>
      <c r="Q33" s="59"/>
    </row>
    <row r="34" ht="13.5" customHeight="1"/>
    <row r="35" ht="24.75" customHeight="1">
      <c r="A35" s="6"/>
    </row>
    <row r="36" ht="24.75" customHeight="1">
      <c r="A36" s="6" t="s">
        <v>38</v>
      </c>
    </row>
  </sheetData>
  <mergeCells count="88">
    <mergeCell ref="A4:A6"/>
    <mergeCell ref="O5:O6"/>
    <mergeCell ref="B4:B6"/>
    <mergeCell ref="E5:F5"/>
    <mergeCell ref="E6:F6"/>
    <mergeCell ref="I5:J5"/>
    <mergeCell ref="I6:J6"/>
    <mergeCell ref="I4:Q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7"/>
    <mergeCell ref="B25:B27"/>
    <mergeCell ref="C25:C27"/>
    <mergeCell ref="D25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P7:P8"/>
    <mergeCell ref="P9:P10"/>
    <mergeCell ref="Q7:Q8"/>
    <mergeCell ref="Q9:Q10"/>
    <mergeCell ref="P11:P12"/>
    <mergeCell ref="P13:P14"/>
    <mergeCell ref="P15:P16"/>
    <mergeCell ref="P17:P18"/>
    <mergeCell ref="P30:P31"/>
    <mergeCell ref="P32:P33"/>
    <mergeCell ref="P25:P27"/>
    <mergeCell ref="P19:P20"/>
    <mergeCell ref="P21:P22"/>
    <mergeCell ref="P23:P24"/>
    <mergeCell ref="Q13:Q14"/>
    <mergeCell ref="Q15:Q16"/>
    <mergeCell ref="Q17:Q18"/>
    <mergeCell ref="P28:P29"/>
    <mergeCell ref="E4:H4"/>
    <mergeCell ref="C4:D4"/>
    <mergeCell ref="Q30:Q31"/>
    <mergeCell ref="Q32:Q33"/>
    <mergeCell ref="Q25:Q27"/>
    <mergeCell ref="Q19:Q20"/>
    <mergeCell ref="Q21:Q22"/>
    <mergeCell ref="Q23:Q24"/>
    <mergeCell ref="Q28:Q29"/>
    <mergeCell ref="Q11:Q12"/>
  </mergeCells>
  <printOptions/>
  <pageMargins left="0.75" right="0.54" top="0.53" bottom="0.39" header="0.512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okamoto365</dc:creator>
  <cp:keywords/>
  <dc:description/>
  <cp:lastModifiedBy>hiyoko</cp:lastModifiedBy>
  <cp:lastPrinted>2007-10-22T06:09:05Z</cp:lastPrinted>
  <dcterms:created xsi:type="dcterms:W3CDTF">2007-10-18T11:18:10Z</dcterms:created>
  <dcterms:modified xsi:type="dcterms:W3CDTF">2008-02-12T06:45:39Z</dcterms:modified>
  <cp:category/>
  <cp:version/>
  <cp:contentType/>
  <cp:contentStatus/>
</cp:coreProperties>
</file>