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総務課\水道係\京都府\経営比較分析表\R3.1.15Fw 【依頼】公営企業に係る「経営比較分析表」（令和元年度決算）の分析等について\"/>
    </mc:Choice>
  </mc:AlternateContent>
  <xr:revisionPtr revIDLastSave="0" documentId="13_ncr:1_{CA180A65-DD57-485B-AD2D-CF6766D9B61D}" xr6:coauthVersionLast="36" xr6:coauthVersionMax="36" xr10:uidLastSave="{00000000-0000-0000-0000-000000000000}"/>
  <workbookProtection workbookAlgorithmName="SHA-512" workbookHashValue="/u2Dn6mgTHGnXu12QWu/Vjj/ZTXvFtxmNLounwmZMOyqKiJxJrkzxwWivdiDr1N8JNyeH5eNThew4ee7d9y8uA==" workbookSaltValue="0LyB+FZiIIIxD2zLPhm55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<sst xmlns="http://schemas.openxmlformats.org/spreadsheetml/2006/main" count="228" uniqueCount="114">
  <si>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</si>
  <si>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</si>
  <si>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</si>
  <si>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</si>
  <si>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</si>
  <si>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</si>
  <si>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</si>
  <si>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</si>
  <si>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</si>
  <si>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</si>
  <si>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</si>
  <si>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</si>
  <si>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</si>
  <si>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</si>
  <si>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</si>
  <si>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</si>
  <si>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</si>
  <si>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</si>
  <si>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</si>
  <si>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</si>
  <si>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</si>
  <si>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</si>
  <si>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</si>
  <si>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</si>
  <si>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</si>
  <si>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</si>
  <si>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</si>
  <si>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</si>
  <si>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</si>
  <si>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</si>
  <si>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</si>
  <si>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</si>
  <si>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</si>
  <si>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</si>
  <si>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</si>
  <si>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</si>
  <si>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</si>
  <si>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</si>
  <si>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</si>
  <si>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</si>
  <si>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</si>
  <si>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</si>
  <si>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</si>
  <si>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</si>
  <si>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</si>
  <si>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</si>
  <si>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</si>
  <si>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</si>
  <si>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</si>
  <si>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</si>
  <si>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</si>
  <si>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</si>
  <si>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</si>
  <si>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</si>
  <si>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</si>
  <si>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</si>
  <si>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</si>
  <si>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</si>
  <si>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</si>
  <si>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</si>
  <si>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</si>
  <si>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</si>
  <si>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</si>
  <si>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</si>
  <si>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</si>
  <si>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</si>
  <si>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</si>
  <si>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</si>
  <si>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</si>
  <si>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</si>
  <si>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</si>
  <si>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</si>
  <si>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</si>
  <si>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</si>
  <si>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</si>
  <si>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</si>
  <si>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</si>
  <si>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</si>
  <si>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</si>
  <si>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</si>
  <si>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</si>
  <si>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</si>
  <si>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</si>
  <si>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</si>
  <si>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</si>
  <si>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</si>
  <si>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</si>
  <si>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</si>
  <si>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</si>
  <si>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</si>
  <si>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</si>
  <si>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</si>
  <si>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</si>
  <si>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</si>
  <si>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</si>
  <si>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</si>
  <si>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</si>
  <si>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</si>
  <si>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</si>
  <si>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</si>
  <si>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</si>
  <si>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</si>
  <si>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</si>
  <si>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</si>
  <si>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</si>
  <si>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</si>
  <si>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</si>
  <si>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</si>
  <si>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</si>
  <si>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</si>
  <si>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</si>
  <si>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①有形固定資産減価償却率及び②管路経年化率は増加しており、老朽化が進んでいます。基幹管路など、優先順位を考慮しながら計画的な施設の更新に取り組みます。
③管路更新率は、計画的な更新を実施しており、類似団体平均値とほぼ同じ数値となっています。</t>
    <rPh sb="68" eb="69">
      <t>ト</t>
    </rPh>
    <rPh sb="70" eb="71">
      <t>ク</t>
    </rPh>
    <phoneticPr fontId="4"/>
  </si>
  <si>
    <t>①経常収支比率は100％を超えていますが、更なる経費削減に努め、健全経営に取り組みます。
③流動比率は、100%を超えていますが、類似団体平均値を下回っており、効率的な事業運営を行い資金確保に努めます。
④企業債残高対給水収益比率は、類似団体平均値より低い数値で推移していますが、今後は料金改定や施設の更新による企業債借入額の増加が想定されるため、注視していきます。
⑤料金回収率は100％を超えており、適切な料金収入を確保できています。
⑥給水原価は、類似団体平均値を上回っており、経費削減に取り組みます。
⑦施設利用率は、類似団体平均値を上回っており効率的な運用ができています。
⑧有収率は、類似団体平均値を上回っており、今後も計画的な漏水調査を実施し、高率の維持に努めます。</t>
    <rPh sb="21" eb="22">
      <t>サラ</t>
    </rPh>
    <rPh sb="24" eb="26">
      <t>ケイヒ</t>
    </rPh>
    <rPh sb="26" eb="28">
      <t>サクゲン</t>
    </rPh>
    <rPh sb="32" eb="34">
      <t>ケンゼン</t>
    </rPh>
    <rPh sb="34" eb="36">
      <t>ケイエイ</t>
    </rPh>
    <rPh sb="37" eb="38">
      <t>ト</t>
    </rPh>
    <rPh sb="39" eb="40">
      <t>ク</t>
    </rPh>
    <rPh sb="57" eb="58">
      <t>コ</t>
    </rPh>
    <rPh sb="140" eb="142">
      <t>コンゴ</t>
    </rPh>
    <rPh sb="143" eb="145">
      <t>リョウキン</t>
    </rPh>
    <rPh sb="145" eb="147">
      <t>カイテイ</t>
    </rPh>
    <rPh sb="202" eb="204">
      <t>テキセツ</t>
    </rPh>
    <rPh sb="207" eb="209">
      <t>シュウニュウ</t>
    </rPh>
    <rPh sb="210" eb="212">
      <t>カクホ</t>
    </rPh>
    <rPh sb="242" eb="244">
      <t>ケイヒ</t>
    </rPh>
    <rPh sb="244" eb="246">
      <t>サクゲン</t>
    </rPh>
    <rPh sb="247" eb="248">
      <t>ト</t>
    </rPh>
    <rPh sb="249" eb="250">
      <t>ク</t>
    </rPh>
    <rPh sb="271" eb="272">
      <t>ウエ</t>
    </rPh>
    <rPh sb="277" eb="280">
      <t>コウリツテキ</t>
    </rPh>
    <rPh sb="281" eb="283">
      <t>ウンヨウ</t>
    </rPh>
    <rPh sb="306" eb="308">
      <t>ウワマワ</t>
    </rPh>
    <rPh sb="325" eb="327">
      <t>ジッシ</t>
    </rPh>
    <phoneticPr fontId="4"/>
  </si>
  <si>
    <t>　令和元年度までの10年間は、長岡京市水道ビジョンに基づき、経営の健全化を図るとともに、効率的な事業運営を行えるよう施設の再構築に取り組みました。経営面では、水需要の減から収入は減少したものの、経費の節減に努め、概ね計画通りとなりました。
　今後は、令和2年度から11年度までの10年間を計画期間とする長岡京市上下水道ビジョン（経営戦略）に基づき、計画的な施設の更新を進めるとともに、健全経営に取り組みます。</t>
    <rPh sb="1" eb="3">
      <t>レイワ</t>
    </rPh>
    <rPh sb="3" eb="4">
      <t>ガン</t>
    </rPh>
    <rPh sb="4" eb="5">
      <t>ネン</t>
    </rPh>
    <rPh sb="5" eb="6">
      <t>ド</t>
    </rPh>
    <rPh sb="11" eb="13">
      <t>ネンカン</t>
    </rPh>
    <rPh sb="30" eb="32">
      <t>ケイエイ</t>
    </rPh>
    <rPh sb="33" eb="36">
      <t>ケンゼンカ</t>
    </rPh>
    <rPh sb="37" eb="38">
      <t>ハカ</t>
    </rPh>
    <rPh sb="44" eb="47">
      <t>コウリツテキ</t>
    </rPh>
    <rPh sb="48" eb="50">
      <t>ジギョウ</t>
    </rPh>
    <rPh sb="50" eb="52">
      <t>ウンエイ</t>
    </rPh>
    <rPh sb="53" eb="54">
      <t>オコナ</t>
    </rPh>
    <rPh sb="58" eb="60">
      <t>シセツ</t>
    </rPh>
    <rPh sb="61" eb="64">
      <t>サイコウチク</t>
    </rPh>
    <rPh sb="65" eb="66">
      <t>ト</t>
    </rPh>
    <rPh sb="67" eb="68">
      <t>ク</t>
    </rPh>
    <rPh sb="73" eb="75">
      <t>ケイエイ</t>
    </rPh>
    <rPh sb="75" eb="76">
      <t>メン</t>
    </rPh>
    <rPh sb="151" eb="155">
      <t>ナガオカキョウシ</t>
    </rPh>
    <rPh sb="178" eb="180">
      <t>シセツ</t>
    </rPh>
    <rPh sb="192" eb="194">
      <t>ケンゼン</t>
    </rPh>
    <rPh sb="194" eb="196">
      <t>ケイエイ</t>
    </rPh>
    <rPh sb="197" eb="198">
      <t>ト</t>
    </rPh>
    <rPh sb="199" eb="20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</si>
</sst>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0.51</c:v>
                </c:pt>
                <c:pt idx="2">
                  <c:v>0.95</c:v>
                </c:pt>
                <c:pt idx="3">
                  <c:v>0.66</c:v>
                </c:pt>
                <c:pt idx="4">
                  <c:v>0.71</c:v>
                </c:pt>
              </c:numCache>
            </c:numRef>
          </c:val>
          <c:extLst>
            <c:ext xmlns:c16="http://schemas.microsoft.com/office/drawing/2014/chart" uri="{C3380CC4-5D6E-409C-BE32-E72D297353CC}">
              <c16:uniqueId val="{00000000-67F1-4B91-A011-298CBF3FA6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7F1-4B91-A011-298CBF3FA6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64.430000000000007</c:v>
                </c:pt>
                <c:pt idx="1">
                  <c:v>64.97</c:v>
                </c:pt>
                <c:pt idx="2">
                  <c:v>64.22</c:v>
                </c:pt>
                <c:pt idx="3">
                  <c:v>63.28</c:v>
                </c:pt>
                <c:pt idx="4">
                  <c:v>61.85</c:v>
                </c:pt>
              </c:numCache>
            </c:numRef>
          </c:val>
          <c:extLst>
            <c:ext xmlns:c16="http://schemas.microsoft.com/office/drawing/2014/chart" uri="{C3380CC4-5D6E-409C-BE32-E72D297353CC}">
              <c16:uniqueId val="{00000000-BC68-4CD2-A247-74C5FFF7D7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C68-4CD2-A247-74C5FFF7D7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93.1</c:v>
                </c:pt>
                <c:pt idx="1">
                  <c:v>93.16</c:v>
                </c:pt>
                <c:pt idx="2">
                  <c:v>93.42</c:v>
                </c:pt>
                <c:pt idx="3">
                  <c:v>95.01</c:v>
                </c:pt>
                <c:pt idx="4">
                  <c:v>95.85</c:v>
                </c:pt>
              </c:numCache>
            </c:numRef>
          </c:val>
          <c:extLst>
            <c:ext xmlns:c16="http://schemas.microsoft.com/office/drawing/2014/chart" uri="{C3380CC4-5D6E-409C-BE32-E72D297353CC}">
              <c16:uniqueId val="{00000000-69F6-4726-BE0F-E52E98FEED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69F6-4726-BE0F-E52E98FEED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113.58</c:v>
                </c:pt>
                <c:pt idx="1">
                  <c:v>110.28</c:v>
                </c:pt>
                <c:pt idx="2">
                  <c:v>107.43</c:v>
                </c:pt>
                <c:pt idx="3">
                  <c:v>107.91</c:v>
                </c:pt>
                <c:pt idx="4">
                  <c:v>107.41</c:v>
                </c:pt>
              </c:numCache>
            </c:numRef>
          </c:val>
          <c:extLst>
            <c:ext xmlns:c16="http://schemas.microsoft.com/office/drawing/2014/chart" uri="{C3380CC4-5D6E-409C-BE32-E72D297353CC}">
              <c16:uniqueId val="{00000000-BD67-40A9-BED1-7F31F6757F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D67-40A9-BED1-7F31F6757F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49.07</c:v>
                </c:pt>
                <c:pt idx="1">
                  <c:v>50.08</c:v>
                </c:pt>
                <c:pt idx="2">
                  <c:v>50.69</c:v>
                </c:pt>
                <c:pt idx="3">
                  <c:v>52.16</c:v>
                </c:pt>
                <c:pt idx="4">
                  <c:v>53.99</c:v>
                </c:pt>
              </c:numCache>
            </c:numRef>
          </c:val>
          <c:extLst>
            <c:ext xmlns:c16="http://schemas.microsoft.com/office/drawing/2014/chart" uri="{C3380CC4-5D6E-409C-BE32-E72D297353CC}">
              <c16:uniqueId val="{00000000-708B-4A9F-AC06-3DD1DBEDBA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08B-4A9F-AC06-3DD1DBEDBA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8.3699999999999992</c:v>
                </c:pt>
                <c:pt idx="1">
                  <c:v>9.52</c:v>
                </c:pt>
                <c:pt idx="2">
                  <c:v>9.64</c:v>
                </c:pt>
                <c:pt idx="3">
                  <c:v>17.149999999999999</c:v>
                </c:pt>
                <c:pt idx="4">
                  <c:v>18.07</c:v>
                </c:pt>
              </c:numCache>
            </c:numRef>
          </c:val>
          <c:extLst>
            <c:ext xmlns:c16="http://schemas.microsoft.com/office/drawing/2014/chart" uri="{C3380CC4-5D6E-409C-BE32-E72D297353CC}">
              <c16:uniqueId val="{00000000-4A73-4465-BD01-DC5BD2A2E8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A73-4465-BD01-DC5BD2A2E8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2-40BB-9881-39A333C393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BF2-40BB-9881-39A333C393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321.58</c:v>
                </c:pt>
                <c:pt idx="1">
                  <c:v>315.97000000000003</c:v>
                </c:pt>
                <c:pt idx="2">
                  <c:v>296.10000000000002</c:v>
                </c:pt>
                <c:pt idx="3">
                  <c:v>322.92</c:v>
                </c:pt>
                <c:pt idx="4">
                  <c:v>336.54</c:v>
                </c:pt>
              </c:numCache>
            </c:numRef>
          </c:val>
          <c:extLst>
            <c:ext xmlns:c16="http://schemas.microsoft.com/office/drawing/2014/chart" uri="{C3380CC4-5D6E-409C-BE32-E72D297353CC}">
              <c16:uniqueId val="{00000000-76D3-4472-8CE2-AF4368EFD4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6D3-4472-8CE2-AF4368EFD4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250.39</c:v>
                </c:pt>
                <c:pt idx="1">
                  <c:v>258.48</c:v>
                </c:pt>
                <c:pt idx="2">
                  <c:v>261.49</c:v>
                </c:pt>
                <c:pt idx="3">
                  <c:v>257.7</c:v>
                </c:pt>
                <c:pt idx="4">
                  <c:v>255.85</c:v>
                </c:pt>
              </c:numCache>
            </c:numRef>
          </c:val>
          <c:extLst>
            <c:ext xmlns:c16="http://schemas.microsoft.com/office/drawing/2014/chart" uri="{C3380CC4-5D6E-409C-BE32-E72D297353CC}">
              <c16:uniqueId val="{00000000-9B06-4F2B-9B52-510D1E6191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B06-4F2B-9B52-510D1E6191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108.16</c:v>
                </c:pt>
                <c:pt idx="1">
                  <c:v>103.16</c:v>
                </c:pt>
                <c:pt idx="2">
                  <c:v>99.96</c:v>
                </c:pt>
                <c:pt idx="3">
                  <c:v>102.5</c:v>
                </c:pt>
                <c:pt idx="4">
                  <c:v>101.08</c:v>
                </c:pt>
              </c:numCache>
            </c:numRef>
          </c:val>
          <c:extLst>
            <c:ext xmlns:c16="http://schemas.microsoft.com/office/drawing/2014/chart" uri="{C3380CC4-5D6E-409C-BE32-E72D297353CC}">
              <c16:uniqueId val="{00000000-F3B0-4DA8-8331-D40ED8BB9D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3B0-4DA8-8331-D40ED8BB9D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192.67</c:v>
                </c:pt>
                <c:pt idx="1">
                  <c:v>192.28</c:v>
                </c:pt>
                <c:pt idx="2">
                  <c:v>198.63</c:v>
                </c:pt>
                <c:pt idx="3">
                  <c:v>194.21</c:v>
                </c:pt>
                <c:pt idx="4">
                  <c:v>196.76</c:v>
                </c:pt>
              </c:numCache>
            </c:numRef>
          </c:val>
          <c:extLst>
            <c:ext xmlns:c16="http://schemas.microsoft.com/office/drawing/2014/chart" uri="{C3380CC4-5D6E-409C-BE32-E72D297353CC}">
              <c16:uniqueId val="{00000000-4B86-4311-B0EC-D546D7350D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B86-4311-B0EC-D546D7350D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6" zoomScale="80" zoomScaleNormal="8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京都府　長岡京市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81075</v>
      </c>
      <c r="AM8" s="61"/>
      <c r="AN8" s="61"/>
      <c r="AO8" s="61"/>
      <c r="AP8" s="61"/>
      <c r="AQ8" s="61"/>
      <c r="AR8" s="61"/>
      <c r="AS8" s="61"/>
      <c r="AT8" s="52">
        <f>データ!$S$6</f>
        <v>19.170000000000002</v>
      </c>
      <c r="AU8" s="53"/>
      <c r="AV8" s="53"/>
      <c r="AW8" s="53"/>
      <c r="AX8" s="53"/>
      <c r="AY8" s="53"/>
      <c r="AZ8" s="53"/>
      <c r="BA8" s="53"/>
      <c r="BB8" s="54">
        <f>データ!$T$6</f>
        <v>4229.26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63.74</v>
      </c>
      <c r="J10" s="53"/>
      <c r="K10" s="53"/>
      <c r="L10" s="53"/>
      <c r="M10" s="53"/>
      <c r="N10" s="53"/>
      <c r="O10" s="64"/>
      <c r="P10" s="54">
        <f>データ!$P$6</f>
        <v>100</v>
      </c>
      <c r="Q10" s="54"/>
      <c r="R10" s="54"/>
      <c r="S10" s="54"/>
      <c r="T10" s="54"/>
      <c r="U10" s="54"/>
      <c r="V10" s="54"/>
      <c r="W10" s="61">
        <f>データ!$Q$6</f>
        <v>3201</v>
      </c>
      <c r="X10" s="61"/>
      <c r="Y10" s="61"/>
      <c r="Z10" s="61"/>
      <c r="AA10" s="61"/>
      <c r="AB10" s="61"/>
      <c r="AC10" s="61"/>
      <c r="AD10" s="2"/>
      <c r="AE10" s="2"/>
      <c r="AF10" s="2"/>
      <c r="AG10" s="2"/>
      <c r="AH10" s="4"/>
      <c r="AI10" s="4"/>
      <c r="AJ10" s="4"/>
      <c r="AK10" s="4"/>
      <c r="AL10" s="61">
        <f>データ!$U$6</f>
        <v>81086</v>
      </c>
      <c r="AM10" s="61"/>
      <c r="AN10" s="61"/>
      <c r="AO10" s="61"/>
      <c r="AP10" s="61"/>
      <c r="AQ10" s="61"/>
      <c r="AR10" s="61"/>
      <c r="AS10" s="61"/>
      <c r="AT10" s="52">
        <f>データ!$V$6</f>
        <v>12.36</v>
      </c>
      <c r="AU10" s="53"/>
      <c r="AV10" s="53"/>
      <c r="AW10" s="53"/>
      <c r="AX10" s="53"/>
      <c r="AY10" s="53"/>
      <c r="AZ10" s="53"/>
      <c r="BA10" s="53"/>
      <c r="BB10" s="54">
        <f>データ!$W$6</f>
        <v>6560.36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luVJZyr2WyLRxHTc8x5g5J+5R7+TkkEHP1DmbEufc4BEH1wBJ6MEuZbkFF23TojQYHZrvcbMnsDt7p2kHngzQ==" saltValue="ix4s7SPjzVJOUy15XcTX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63.74</v>
      </c>
      <c r="P6" s="35">
        <f t="shared" si="3"/>
        <v>100</v>
      </c>
      <c r="Q6" s="35">
        <f t="shared" si="3"/>
        <v>3201</v>
      </c>
      <c r="R6" s="35">
        <f t="shared" si="3"/>
        <v>81075</v>
      </c>
      <c r="S6" s="35">
        <f t="shared" si="3"/>
        <v>19.170000000000002</v>
      </c>
      <c r="T6" s="35">
        <f t="shared" si="3"/>
        <v>4229.26</v>
      </c>
      <c r="U6" s="35">
        <f t="shared" si="3"/>
        <v>81086</v>
      </c>
      <c r="V6" s="35">
        <f t="shared" si="3"/>
        <v>12.36</v>
      </c>
      <c r="W6" s="35">
        <f t="shared" si="3"/>
        <v>6560.36</v>
      </c>
      <c r="X6" s="36">
        <f>IF(X7="",NA(),X7)</f>
        <v>113.58</v>
      </c>
      <c r="Y6" s="36">
        <f t="shared" ref="Y6:AG6" si="4">IF(Y7="",NA(),Y7)</f>
        <v>110.28</v>
      </c>
      <c r="Z6" s="36">
        <f t="shared" si="4"/>
        <v>107.43</v>
      </c>
      <c r="AA6" s="36">
        <f t="shared" si="4"/>
        <v>107.91</v>
      </c>
      <c r="AB6" s="36">
        <f t="shared" si="4"/>
        <v>107.41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321.58</v>
      </c>
      <c r="AU6" s="36">
        <f t="shared" ref="AU6:BC6" si="6">IF(AU7="",NA(),AU7)</f>
        <v>315.97000000000003</v>
      </c>
      <c r="AV6" s="36">
        <f t="shared" si="6"/>
        <v>296.10000000000002</v>
      </c>
      <c r="AW6" s="36">
        <f t="shared" si="6"/>
        <v>322.92</v>
      </c>
      <c r="AX6" s="36">
        <f t="shared" si="6"/>
        <v>336.54</v>
      </c>
      <c r="AY6" s="36">
        <f t="shared" si="6"/>
        <v>346.59</v>
      </c>
      <c r="AZ6" s="36">
        <f t="shared" si="6"/>
        <v>357.82</v>
      </c>
      <c r="BA6" s="36">
        <f t="shared" si="6"/>
        <v>355.5</v>
      </c>
      <c r="BB6" s="36">
        <f t="shared" si="6"/>
        <v>349.83</v>
      </c>
      <c r="BC6" s="36">
        <f t="shared" si="6"/>
        <v>360.86</v>
      </c>
      <c r="BD6" s="35" t="str">
        <f>IF(BD7="","",IF(BD7="-","【-】","【"&amp;SUBSTITUTE(TEXT(BD7,"#,##0.00"),"-","△")&amp;"】"))</f>
        <v>【264.97】</v>
      </c>
      <c r="BE6" s="36">
        <f>IF(BE7="",NA(),BE7)</f>
        <v>250.39</v>
      </c>
      <c r="BF6" s="36">
        <f t="shared" ref="BF6:BN6" si="7">IF(BF7="",NA(),BF7)</f>
        <v>258.48</v>
      </c>
      <c r="BG6" s="36">
        <f t="shared" si="7"/>
        <v>261.49</v>
      </c>
      <c r="BH6" s="36">
        <f t="shared" si="7"/>
        <v>257.7</v>
      </c>
      <c r="BI6" s="36">
        <f t="shared" si="7"/>
        <v>255.85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108.16</v>
      </c>
      <c r="BQ6" s="36">
        <f t="shared" ref="BQ6:BY6" si="8">IF(BQ7="",NA(),BQ7)</f>
        <v>103.16</v>
      </c>
      <c r="BR6" s="36">
        <f t="shared" si="8"/>
        <v>99.96</v>
      </c>
      <c r="BS6" s="36">
        <f t="shared" si="8"/>
        <v>102.5</v>
      </c>
      <c r="BT6" s="36">
        <f t="shared" si="8"/>
        <v>101.08</v>
      </c>
      <c r="BU6" s="36">
        <f t="shared" si="8"/>
        <v>105.71</v>
      </c>
      <c r="BV6" s="36">
        <f t="shared" si="8"/>
        <v>106.01</v>
      </c>
      <c r="BW6" s="36">
        <f t="shared" si="8"/>
        <v>104.57</v>
      </c>
      <c r="BX6" s="36">
        <f t="shared" si="8"/>
        <v>103.54</v>
      </c>
      <c r="BY6" s="36">
        <f t="shared" si="8"/>
        <v>103.32</v>
      </c>
      <c r="BZ6" s="35" t="str">
        <f>IF(BZ7="","",IF(BZ7="-","【-】","【"&amp;SUBSTITUTE(TEXT(BZ7,"#,##0.00"),"-","△")&amp;"】"))</f>
        <v>【103.24】</v>
      </c>
      <c r="CA6" s="36">
        <f>IF(CA7="",NA(),CA7)</f>
        <v>192.67</v>
      </c>
      <c r="CB6" s="36">
        <f t="shared" ref="CB6:CJ6" si="9">IF(CB7="",NA(),CB7)</f>
        <v>192.28</v>
      </c>
      <c r="CC6" s="36">
        <f t="shared" si="9"/>
        <v>198.63</v>
      </c>
      <c r="CD6" s="36">
        <f t="shared" si="9"/>
        <v>194.21</v>
      </c>
      <c r="CE6" s="36">
        <f t="shared" si="9"/>
        <v>196.76</v>
      </c>
      <c r="CF6" s="36">
        <f t="shared" si="9"/>
        <v>162.15</v>
      </c>
      <c r="CG6" s="36">
        <f t="shared" si="9"/>
        <v>162.24</v>
      </c>
      <c r="CH6" s="36">
        <f t="shared" si="9"/>
        <v>165.47</v>
      </c>
      <c r="CI6" s="36">
        <f t="shared" si="9"/>
        <v>167.46</v>
      </c>
      <c r="CJ6" s="36">
        <f t="shared" si="9"/>
        <v>168.56</v>
      </c>
      <c r="CK6" s="35" t="str">
        <f>IF(CK7="","",IF(CK7="-","【-】","【"&amp;SUBSTITUTE(TEXT(CK7,"#,##0.00"),"-","△")&amp;"】"))</f>
        <v>【168.38】</v>
      </c>
      <c r="CL6" s="36">
        <f>IF(CL7="",NA(),CL7)</f>
        <v>64.430000000000007</v>
      </c>
      <c r="CM6" s="36">
        <f t="shared" ref="CM6:CU6" si="10">IF(CM7="",NA(),CM7)</f>
        <v>64.97</v>
      </c>
      <c r="CN6" s="36">
        <f t="shared" si="10"/>
        <v>64.22</v>
      </c>
      <c r="CO6" s="36">
        <f t="shared" si="10"/>
        <v>63.28</v>
      </c>
      <c r="CP6" s="36">
        <f t="shared" si="10"/>
        <v>61.85</v>
      </c>
      <c r="CQ6" s="36">
        <f t="shared" si="10"/>
        <v>59.34</v>
      </c>
      <c r="CR6" s="36">
        <f t="shared" si="10"/>
        <v>59.11</v>
      </c>
      <c r="CS6" s="36">
        <f t="shared" si="10"/>
        <v>59.74</v>
      </c>
      <c r="CT6" s="36">
        <f t="shared" si="10"/>
        <v>59.46</v>
      </c>
      <c r="CU6" s="36">
        <f t="shared" si="10"/>
        <v>59.51</v>
      </c>
      <c r="CV6" s="35" t="str">
        <f>IF(CV7="","",IF(CV7="-","【-】","【"&amp;SUBSTITUTE(TEXT(CV7,"#,##0.00"),"-","△")&amp;"】"))</f>
        <v>【60.00】</v>
      </c>
      <c r="CW6" s="36">
        <f>IF(CW7="",NA(),CW7)</f>
        <v>93.1</v>
      </c>
      <c r="CX6" s="36">
        <f t="shared" ref="CX6:DF6" si="11">IF(CX7="",NA(),CX7)</f>
        <v>93.16</v>
      </c>
      <c r="CY6" s="36">
        <f t="shared" si="11"/>
        <v>93.42</v>
      </c>
      <c r="CZ6" s="36">
        <f t="shared" si="11"/>
        <v>95.01</v>
      </c>
      <c r="DA6" s="36">
        <f t="shared" si="11"/>
        <v>95.85</v>
      </c>
      <c r="DB6" s="36">
        <f t="shared" si="11"/>
        <v>87.74</v>
      </c>
      <c r="DC6" s="36">
        <f t="shared" si="11"/>
        <v>87.91</v>
      </c>
      <c r="DD6" s="36">
        <f t="shared" si="11"/>
        <v>87.28</v>
      </c>
      <c r="DE6" s="36">
        <f t="shared" si="11"/>
        <v>87.41</v>
      </c>
      <c r="DF6" s="36">
        <f t="shared" si="11"/>
        <v>87.08</v>
      </c>
      <c r="DG6" s="35" t="str">
        <f>IF(DG7="","",IF(DG7="-","【-】","【"&amp;SUBSTITUTE(TEXT(DG7,"#,##0.00"),"-","△")&amp;"】"))</f>
        <v>【89.80】</v>
      </c>
      <c r="DH6" s="36">
        <f>IF(DH7="",NA(),DH7)</f>
        <v>49.07</v>
      </c>
      <c r="DI6" s="36">
        <f t="shared" ref="DI6:DQ6" si="12">IF(DI7="",NA(),DI7)</f>
        <v>50.08</v>
      </c>
      <c r="DJ6" s="36">
        <f t="shared" si="12"/>
        <v>50.69</v>
      </c>
      <c r="DK6" s="36">
        <f t="shared" si="12"/>
        <v>52.16</v>
      </c>
      <c r="DL6" s="36">
        <f t="shared" si="12"/>
        <v>53.99</v>
      </c>
      <c r="DM6" s="36">
        <f t="shared" si="12"/>
        <v>46.27</v>
      </c>
      <c r="DN6" s="36">
        <f t="shared" si="12"/>
        <v>46.88</v>
      </c>
      <c r="DO6" s="36">
        <f t="shared" si="12"/>
        <v>46.94</v>
      </c>
      <c r="DP6" s="36">
        <f t="shared" si="12"/>
        <v>47.62</v>
      </c>
      <c r="DQ6" s="36">
        <f t="shared" si="12"/>
        <v>48.55</v>
      </c>
      <c r="DR6" s="35" t="str">
        <f>IF(DR7="","",IF(DR7="-","【-】","【"&amp;SUBSTITUTE(TEXT(DR7,"#,##0.00"),"-","△")&amp;"】"))</f>
        <v>【49.59】</v>
      </c>
      <c r="DS6" s="36">
        <f>IF(DS7="",NA(),DS7)</f>
        <v>8.3699999999999992</v>
      </c>
      <c r="DT6" s="36">
        <f t="shared" ref="DT6:EB6" si="13">IF(DT7="",NA(),DT7)</f>
        <v>9.52</v>
      </c>
      <c r="DU6" s="36">
        <f t="shared" si="13"/>
        <v>9.64</v>
      </c>
      <c r="DV6" s="36">
        <f t="shared" si="13"/>
        <v>17.149999999999999</v>
      </c>
      <c r="DW6" s="36">
        <f t="shared" si="13"/>
        <v>18.07</v>
      </c>
      <c r="DX6" s="36">
        <f t="shared" si="13"/>
        <v>10.93</v>
      </c>
      <c r="DY6" s="36">
        <f t="shared" si="13"/>
        <v>13.39</v>
      </c>
      <c r="DZ6" s="36">
        <f t="shared" si="13"/>
        <v>14.48</v>
      </c>
      <c r="EA6" s="36">
        <f t="shared" si="13"/>
        <v>16.27</v>
      </c>
      <c r="EB6" s="36">
        <f t="shared" si="13"/>
        <v>17.11</v>
      </c>
      <c r="EC6" s="35" t="str">
        <f>IF(EC7="","",IF(EC7="-","【-】","【"&amp;SUBSTITUTE(TEXT(EC7,"#,##0.00"),"-","△")&amp;"】"))</f>
        <v>【19.44】</v>
      </c>
      <c r="ED6" s="36">
        <f>IF(ED7="",NA(),ED7)</f>
        <v>0.09</v>
      </c>
      <c r="EE6" s="36">
        <f t="shared" ref="EE6:EM6" si="14">IF(EE7="",NA(),EE7)</f>
        <v>0.51</v>
      </c>
      <c r="EF6" s="36">
        <f t="shared" si="14"/>
        <v>0.95</v>
      </c>
      <c r="EG6" s="36">
        <f t="shared" si="14"/>
        <v>0.66</v>
      </c>
      <c r="EH6" s="36">
        <f t="shared" si="14"/>
        <v>0.71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262099</v>
      </c>
      <c r="D7" s="38">
        <v>46</v>
      </c>
      <c r="E7" s="38">
        <v>1</v>
      </c>
      <c r="F7" s="38">
        <v>0</v>
      </c>
      <c r="G7" s="38">
        <v>1</v>
      </c>
      <c r="H7" s="38" t="s">
        <v>93</v>
      </c>
      <c r="I7" s="38" t="s">
        <v>94</v>
      </c>
      <c r="J7" s="38" t="s">
        <v>95</v>
      </c>
      <c r="K7" s="38" t="s">
        <v>96</v>
      </c>
      <c r="L7" s="38" t="s">
        <v>97</v>
      </c>
      <c r="M7" s="38" t="s">
        <v>98</v>
      </c>
      <c r="N7" s="39" t="s">
        <v>99</v>
      </c>
      <c r="O7" s="39">
        <v>63.74</v>
      </c>
      <c r="P7" s="39">
        <v>100</v>
      </c>
      <c r="Q7" s="39">
        <v>3201</v>
      </c>
      <c r="R7" s="39">
        <v>81075</v>
      </c>
      <c r="S7" s="39">
        <v>19.170000000000002</v>
      </c>
      <c r="T7" s="39">
        <v>4229.26</v>
      </c>
      <c r="U7" s="39">
        <v>81086</v>
      </c>
      <c r="V7" s="39">
        <v>12.36</v>
      </c>
      <c r="W7" s="39">
        <v>6560.36</v>
      </c>
      <c r="X7" s="39">
        <v>113.58</v>
      </c>
      <c r="Y7" s="39">
        <v>110.28</v>
      </c>
      <c r="Z7" s="39">
        <v>107.43</v>
      </c>
      <c r="AA7" s="39">
        <v>107.91</v>
      </c>
      <c r="AB7" s="39">
        <v>107.41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321.58</v>
      </c>
      <c r="AU7" s="39">
        <v>315.97000000000003</v>
      </c>
      <c r="AV7" s="39">
        <v>296.10000000000002</v>
      </c>
      <c r="AW7" s="39">
        <v>322.92</v>
      </c>
      <c r="AX7" s="39">
        <v>336.54</v>
      </c>
      <c r="AY7" s="39">
        <v>346.59</v>
      </c>
      <c r="AZ7" s="39">
        <v>357.82</v>
      </c>
      <c r="BA7" s="39">
        <v>355.5</v>
      </c>
      <c r="BB7" s="39">
        <v>349.83</v>
      </c>
      <c r="BC7" s="39">
        <v>360.86</v>
      </c>
      <c r="BD7" s="39">
        <v>264.97000000000003</v>
      </c>
      <c r="BE7" s="39">
        <v>250.39</v>
      </c>
      <c r="BF7" s="39">
        <v>258.48</v>
      </c>
      <c r="BG7" s="39">
        <v>261.49</v>
      </c>
      <c r="BH7" s="39">
        <v>257.7</v>
      </c>
      <c r="BI7" s="39">
        <v>255.85</v>
      </c>
      <c r="BJ7" s="39">
        <v>312.02999999999997</v>
      </c>
      <c r="BK7" s="39">
        <v>307.45999999999998</v>
      </c>
      <c r="BL7" s="39">
        <v>312.58</v>
      </c>
      <c r="BM7" s="39">
        <v>314.87</v>
      </c>
      <c r="BN7" s="39">
        <v>309.27999999999997</v>
      </c>
      <c r="BO7" s="39">
        <v>266.61</v>
      </c>
      <c r="BP7" s="39">
        <v>108.16</v>
      </c>
      <c r="BQ7" s="39">
        <v>103.16</v>
      </c>
      <c r="BR7" s="39">
        <v>99.96</v>
      </c>
      <c r="BS7" s="39">
        <v>102.5</v>
      </c>
      <c r="BT7" s="39">
        <v>101.08</v>
      </c>
      <c r="BU7" s="39">
        <v>105.71</v>
      </c>
      <c r="BV7" s="39">
        <v>106.01</v>
      </c>
      <c r="BW7" s="39">
        <v>104.57</v>
      </c>
      <c r="BX7" s="39">
        <v>103.54</v>
      </c>
      <c r="BY7" s="39">
        <v>103.32</v>
      </c>
      <c r="BZ7" s="39">
        <v>103.24</v>
      </c>
      <c r="CA7" s="39">
        <v>192.67</v>
      </c>
      <c r="CB7" s="39">
        <v>192.28</v>
      </c>
      <c r="CC7" s="39">
        <v>198.63</v>
      </c>
      <c r="CD7" s="39">
        <v>194.21</v>
      </c>
      <c r="CE7" s="39">
        <v>196.76</v>
      </c>
      <c r="CF7" s="39">
        <v>162.15</v>
      </c>
      <c r="CG7" s="39">
        <v>162.24</v>
      </c>
      <c r="CH7" s="39">
        <v>165.47</v>
      </c>
      <c r="CI7" s="39">
        <v>167.46</v>
      </c>
      <c r="CJ7" s="39">
        <v>168.56</v>
      </c>
      <c r="CK7" s="39">
        <v>168.38</v>
      </c>
      <c r="CL7" s="39">
        <v>64.430000000000007</v>
      </c>
      <c r="CM7" s="39">
        <v>64.97</v>
      </c>
      <c r="CN7" s="39">
        <v>64.22</v>
      </c>
      <c r="CO7" s="39">
        <v>63.28</v>
      </c>
      <c r="CP7" s="39">
        <v>61.85</v>
      </c>
      <c r="CQ7" s="39">
        <v>59.34</v>
      </c>
      <c r="CR7" s="39">
        <v>59.11</v>
      </c>
      <c r="CS7" s="39">
        <v>59.74</v>
      </c>
      <c r="CT7" s="39">
        <v>59.46</v>
      </c>
      <c r="CU7" s="39">
        <v>59.51</v>
      </c>
      <c r="CV7" s="39">
        <v>60</v>
      </c>
      <c r="CW7" s="39">
        <v>93.1</v>
      </c>
      <c r="CX7" s="39">
        <v>93.16</v>
      </c>
      <c r="CY7" s="39">
        <v>93.42</v>
      </c>
      <c r="CZ7" s="39">
        <v>95.01</v>
      </c>
      <c r="DA7" s="39">
        <v>95.85</v>
      </c>
      <c r="DB7" s="39">
        <v>87.74</v>
      </c>
      <c r="DC7" s="39">
        <v>87.91</v>
      </c>
      <c r="DD7" s="39">
        <v>87.28</v>
      </c>
      <c r="DE7" s="39">
        <v>87.41</v>
      </c>
      <c r="DF7" s="39">
        <v>87.08</v>
      </c>
      <c r="DG7" s="39">
        <v>89.8</v>
      </c>
      <c r="DH7" s="39">
        <v>49.07</v>
      </c>
      <c r="DI7" s="39">
        <v>50.08</v>
      </c>
      <c r="DJ7" s="39">
        <v>50.69</v>
      </c>
      <c r="DK7" s="39">
        <v>52.16</v>
      </c>
      <c r="DL7" s="39">
        <v>53.99</v>
      </c>
      <c r="DM7" s="39">
        <v>46.27</v>
      </c>
      <c r="DN7" s="39">
        <v>46.88</v>
      </c>
      <c r="DO7" s="39">
        <v>46.94</v>
      </c>
      <c r="DP7" s="39">
        <v>47.62</v>
      </c>
      <c r="DQ7" s="39">
        <v>48.55</v>
      </c>
      <c r="DR7" s="39">
        <v>49.59</v>
      </c>
      <c r="DS7" s="39">
        <v>8.3699999999999992</v>
      </c>
      <c r="DT7" s="39">
        <v>9.52</v>
      </c>
      <c r="DU7" s="39">
        <v>9.64</v>
      </c>
      <c r="DV7" s="39">
        <v>17.149999999999999</v>
      </c>
      <c r="DW7" s="39">
        <v>18.07</v>
      </c>
      <c r="DX7" s="39">
        <v>10.93</v>
      </c>
      <c r="DY7" s="39">
        <v>13.39</v>
      </c>
      <c r="DZ7" s="39">
        <v>14.48</v>
      </c>
      <c r="EA7" s="39">
        <v>16.27</v>
      </c>
      <c r="EB7" s="39">
        <v>17.11</v>
      </c>
      <c r="EC7" s="39">
        <v>19.440000000000001</v>
      </c>
      <c r="ED7" s="39">
        <v>0.09</v>
      </c>
      <c r="EE7" s="39">
        <v>0.51</v>
      </c>
      <c r="EF7" s="39">
        <v>0.95</v>
      </c>
      <c r="EG7" s="39">
        <v>0.66</v>
      </c>
      <c r="EH7" s="39">
        <v>0.71</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2021-02-05T08:32:04Z</cp:lastPrinted>
  <dcterms:modified xsi:type="dcterms:W3CDTF">2021-02-08T04:24:23Z</dcterms:modified>
</cp:coreProperties>
</file>