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水道係\京都府\経営比較分析表\R7.1.23 【京都府自治振興課 26（木）〆】公営企業に係る「経営比較分析表」（令和５年度決算）の分析等について\回答\"/>
    </mc:Choice>
  </mc:AlternateContent>
  <xr:revisionPtr revIDLastSave="0" documentId="13_ncr:1_{EB897443-B152-4011-A68D-EC383C30BBDC}" xr6:coauthVersionLast="36" xr6:coauthVersionMax="36" xr10:uidLastSave="{00000000-0000-0000-0000-000000000000}"/>
  <workbookProtection workbookAlgorithmName="SHA-512" workbookHashValue="rGRClHDe4HeT7yez36obCNBHOOJQ9RY1XMRq7toUHpOL9FMLU1or/zh7aeBzakbZkq9rOk+wjbx0uo1lfzNuYQ==" workbookSaltValue="YhgUIHuN4ro1dbxMGYBpvQ==" workbookSpinCount="100000" lockStructure="1"/>
  <bookViews>
    <workbookView xWindow="0" yWindow="0" windowWidth="23040" windowHeight="8244"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AL10" i="4"/>
  <c r="W10" i="4"/>
  <c r="I10" i="4"/>
  <c r="B10" i="4"/>
  <c r="BB8" i="4"/>
  <c r="AD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<sst xmlns="http://schemas.openxmlformats.org/spreadsheetml/2006/main" count="228" uniqueCount="113">
  <si>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</si>
  <si>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</si>
  <si>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</si>
  <si>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</si>
  <si>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</si>
  <si>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</si>
  <si>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</si>
  <si>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</si>
  <si>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</si>
  <si>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</si>
  <si>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</si>
  <si>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</si>
  <si>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</si>
  <si>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</si>
  <si>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</si>
  <si>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</si>
  <si>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</si>
  <si>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</si>
  <si>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</si>
  <si>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</si>
  <si>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</si>
  <si>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</si>
  <si>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</si>
  <si>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</si>
  <si>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</si>
  <si>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</si>
  <si>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</si>
  <si>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</si>
  <si>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</si>
  <si>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</si>
  <si>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</si>
  <si>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</si>
  <si>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</si>
  <si>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</si>
  <si>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</si>
  <si>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</si>
  <si>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</si>
  <si>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</si>
  <si>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</si>
  <si>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</si>
  <si>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</si>
  <si>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</si>
  <si>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</si>
  <si>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</si>
  <si>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</si>
  <si>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</si>
  <si>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</si>
  <si>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</si>
  <si>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</si>
  <si>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</si>
  <si>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</si>
  <si>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</si>
  <si>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</si>
  <si>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</si>
  <si>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</si>
  <si>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</si>
  <si>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</si>
  <si>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</si>
  <si>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</si>
  <si>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</si>
  <si>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</si>
  <si>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</si>
  <si>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</si>
  <si>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</si>
  <si>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</si>
  <si>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</si>
  <si>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</si>
  <si>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</si>
  <si>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</si>
  <si>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</si>
  <si>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</si>
  <si>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</si>
  <si>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</si>
  <si>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</si>
  <si>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</si>
  <si>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</si>
  <si>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</si>
  <si>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</si>
  <si>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</si>
  <si>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</si>
  <si>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</si>
  <si>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</si>
  <si>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</si>
  <si>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</si>
  <si>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</si>
  <si>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</si>
  <si>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</si>
  <si>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</si>
  <si>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</si>
  <si>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</si>
  <si>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</si>
  <si>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</si>
  <si>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</si>
  <si>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</si>
  <si>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</si>
  <si>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</si>
  <si>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</si>
  <si>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</si>
  <si>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</si>
  <si>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</si>
  <si>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</si>
  <si>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</si>
  <si>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</si>
  <si>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</si>
  <si>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</si>
  <si>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</si>
  <si>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</si>
  <si>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</si>
  <si>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</si>
  <si>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</si>
  <si>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①有形固定資産減価償却率及び②管路経年化率は、ともに平均を上回っています。
②管路経年化率では、過去に整備した管路の更新時期が令和2年度あたりから急増しており、今後も、上昇傾向が続くことが想定されます。
③管路更新率では、計画目標値である1.00%を下回っているものの、限られた財源のなか、計画的かつ優先順位を精査し、管路更新を行う必要があります。
</t>
    <rPh sb="26" eb="28">
      <t>ヘイキン</t>
    </rPh>
    <rPh sb="49" eb="51">
      <t>カコ</t>
    </rPh>
    <rPh sb="52" eb="54">
      <t>セイビ</t>
    </rPh>
    <rPh sb="56" eb="58">
      <t>カンロ</t>
    </rPh>
    <rPh sb="59" eb="61">
      <t>コウシン</t>
    </rPh>
    <rPh sb="61" eb="63">
      <t>ジキ</t>
    </rPh>
    <rPh sb="64" eb="66">
      <t>レイワ</t>
    </rPh>
    <rPh sb="67" eb="69">
      <t>ネンド</t>
    </rPh>
    <rPh sb="74" eb="76">
      <t>キュウゾウ</t>
    </rPh>
    <rPh sb="81" eb="83">
      <t>コンゴ</t>
    </rPh>
    <rPh sb="90" eb="91">
      <t>ツヅ</t>
    </rPh>
    <rPh sb="95" eb="97">
      <t>ソウテイ</t>
    </rPh>
    <rPh sb="105" eb="107">
      <t>カンロ</t>
    </rPh>
    <rPh sb="107" eb="109">
      <t>コウシン</t>
    </rPh>
    <rPh sb="109" eb="110">
      <t>リツ</t>
    </rPh>
    <rPh sb="113" eb="115">
      <t>ケイカク</t>
    </rPh>
    <rPh sb="115" eb="117">
      <t>モクヒョウ</t>
    </rPh>
    <rPh sb="117" eb="118">
      <t>チ</t>
    </rPh>
    <rPh sb="127" eb="129">
      <t>シタマワ</t>
    </rPh>
    <rPh sb="137" eb="138">
      <t>カギ</t>
    </rPh>
    <rPh sb="141" eb="143">
      <t>ザイゲン</t>
    </rPh>
    <phoneticPr fontId="4"/>
  </si>
  <si>
    <t>　令和2年度からは、令和11年度までの10年間を計画期間とする長岡京市上下水道ビジョン（経営戦略）に基づき、将来にわたり安全で安心な水道水を安定的に供給していくための取り組みを進めています。
　令和7年度からの後期計画の見直しのため、令和5年度から審議会を立ち上げ、事業の取組みや目標について審議いただいています。
　今後の審議会の答申を踏まえ、計画の中間見直しを行う中で、将来の人口減少等による水需要の減少、収益確保のための各種の取り組み、限られた財源の中で老朽化が進む施設や管路の更新計画を検証し、将来にわたり安全で安心な水道水を安定的に供給していくための取り組みを進めていきます。</t>
    <rPh sb="105" eb="107">
      <t>コウキ</t>
    </rPh>
    <rPh sb="107" eb="109">
      <t>ケイカク</t>
    </rPh>
    <rPh sb="110" eb="112">
      <t>ミナオ</t>
    </rPh>
    <rPh sb="117" eb="119">
      <t>レイワ</t>
    </rPh>
    <rPh sb="120" eb="122">
      <t>ネンド</t>
    </rPh>
    <rPh sb="124" eb="127">
      <t>シンギカイ</t>
    </rPh>
    <rPh sb="128" eb="129">
      <t>タ</t>
    </rPh>
    <rPh sb="130" eb="131">
      <t>ア</t>
    </rPh>
    <rPh sb="133" eb="135">
      <t>ジギョウ</t>
    </rPh>
    <rPh sb="136" eb="138">
      <t>トリク</t>
    </rPh>
    <rPh sb="140" eb="142">
      <t>モクヒョウ</t>
    </rPh>
    <rPh sb="146" eb="148">
      <t>シンギ</t>
    </rPh>
    <rPh sb="159" eb="161">
      <t>コンゴ</t>
    </rPh>
    <rPh sb="162" eb="165">
      <t>シンギカイ</t>
    </rPh>
    <rPh sb="166" eb="168">
      <t>トウシン</t>
    </rPh>
    <rPh sb="169" eb="170">
      <t>フ</t>
    </rPh>
    <rPh sb="173" eb="175">
      <t>ケイカク</t>
    </rPh>
    <rPh sb="176" eb="178">
      <t>チュウカン</t>
    </rPh>
    <rPh sb="178" eb="180">
      <t>ミナオ</t>
    </rPh>
    <rPh sb="182" eb="183">
      <t>オコナ</t>
    </rPh>
    <rPh sb="184" eb="185">
      <t>ナカ</t>
    </rPh>
    <rPh sb="232" eb="233">
      <t>カ</t>
    </rPh>
    <phoneticPr fontId="4"/>
  </si>
  <si>
    <t>①の経常収支比率では、主に会社工場用の有収水量が増加したことに伴う給水収益の増収に加え、電気料金の高騰からの落ち着きや東第２浄水場の耐震化工事の完了に伴う受水費等の減少により、前年度から改善し令和5年度は100％を上回りました。
③流動比率では、工事の完了が年度末に集中したことにより、年度を跨ぐ支払い（未払金）が増加し、対前年度から低下していますが、引き続き100％を上回る状態を確保しており、十分な支払い能力があると言えます。
④企業債残高対給水収益比率では、設備更新のための起債残高が増加傾向にあるものの、前述の給水収益の増加により微減となっています。
⑤料金回収率においては、給水収益の増加と受水費の減少や電気料金の落ち着きに伴う動力費の減少により、前年度から改善しているものの100％を下回るなど給水に係る費用が収益で賄えない状況が続いています。引き続き、資産の有効活用や継続的な経費削減の取り組みが必要となります。　
⑦施設利用率は、類似団体平均値を上回り、規模にあった効率的な浄水設備の運用が図られていると言えます。
⑧有収率では、計画的な管路の更新と漏水調査の実施により近年、類似団体と比較しても高率を維持しています。</t>
    <rPh sb="11" eb="12">
      <t>オモ</t>
    </rPh>
    <rPh sb="13" eb="15">
      <t>カイシャ</t>
    </rPh>
    <rPh sb="15" eb="17">
      <t>コウジョウ</t>
    </rPh>
    <rPh sb="17" eb="18">
      <t>ヨウ</t>
    </rPh>
    <rPh sb="19" eb="20">
      <t>ユウ</t>
    </rPh>
    <rPh sb="24" eb="26">
      <t>ゾウカ</t>
    </rPh>
    <rPh sb="31" eb="32">
      <t>トモナ</t>
    </rPh>
    <rPh sb="33" eb="35">
      <t>キュウスイ</t>
    </rPh>
    <rPh sb="35" eb="37">
      <t>シュウエキ</t>
    </rPh>
    <rPh sb="38" eb="40">
      <t>ゾウシュウ</t>
    </rPh>
    <rPh sb="41" eb="42">
      <t>クワ</t>
    </rPh>
    <rPh sb="49" eb="51">
      <t>コウトウ</t>
    </rPh>
    <rPh sb="54" eb="55">
      <t>オ</t>
    </rPh>
    <rPh sb="56" eb="57">
      <t>ツ</t>
    </rPh>
    <rPh sb="59" eb="60">
      <t>ヒガシ</t>
    </rPh>
    <rPh sb="60" eb="61">
      <t>ダイ</t>
    </rPh>
    <rPh sb="62" eb="65">
      <t>ジョウスイジョウ</t>
    </rPh>
    <rPh sb="66" eb="69">
      <t>タイシンカ</t>
    </rPh>
    <rPh sb="69" eb="71">
      <t>コウジ</t>
    </rPh>
    <rPh sb="72" eb="74">
      <t>カンリョウ</t>
    </rPh>
    <rPh sb="75" eb="76">
      <t>トモナ</t>
    </rPh>
    <rPh sb="77" eb="79">
      <t>ジュスイ</t>
    </rPh>
    <rPh sb="79" eb="80">
      <t>ヒ</t>
    </rPh>
    <rPh sb="80" eb="81">
      <t>トウ</t>
    </rPh>
    <rPh sb="82" eb="84">
      <t>ゲンショウ</t>
    </rPh>
    <rPh sb="88" eb="91">
      <t>ゼンネンド</t>
    </rPh>
    <rPh sb="93" eb="95">
      <t>カイゼン</t>
    </rPh>
    <rPh sb="107" eb="109">
      <t>ウワマワ</t>
    </rPh>
    <rPh sb="307" eb="309">
      <t>ゲンショウ</t>
    </rPh>
    <rPh sb="397" eb="399">
      <t>キュウスイ</t>
    </rPh>
    <rPh sb="399" eb="401">
      <t>シュウエキ</t>
    </rPh>
    <rPh sb="402" eb="404">
      <t>ゾウカ</t>
    </rPh>
    <rPh sb="405" eb="407">
      <t>ジュスイ</t>
    </rPh>
    <rPh sb="407" eb="408">
      <t>ヒ</t>
    </rPh>
    <rPh sb="409" eb="411">
      <t>デンキ</t>
    </rPh>
    <rPh sb="411" eb="413">
      <t>リョウキン</t>
    </rPh>
    <rPh sb="414" eb="415">
      <t>オ</t>
    </rPh>
    <rPh sb="423" eb="425">
      <t>ジョウタイ</t>
    </rPh>
    <rPh sb="426" eb="428">
      <t>カクホ</t>
    </rPh>
    <rPh sb="447" eb="449">
      <t>ウワマワ</t>
    </rPh>
    <rPh sb="461" eb="463">
      <t>シュウエキ</t>
    </rPh>
    <rPh sb="516" eb="518">
      <t>ヒリツゾウカビゲン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</si>
</sst>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0.51</c:v>
                </c:pt>
                <c:pt idx="2">
                  <c:v>1.1499999999999999</c:v>
                </c:pt>
                <c:pt idx="3">
                  <c:v>0.45</c:v>
                </c:pt>
                <c:pt idx="4">
                  <c:v>0.43</c:v>
                </c:pt>
              </c:numCache>
            </c:numRef>
          </c:val>
          <c:extLst>
            <c:ext xmlns:c16="http://schemas.microsoft.com/office/drawing/2014/chart" uri="{C3380CC4-5D6E-409C-BE32-E72D297353CC}">
              <c16:uniqueId val="{00000000-B2D1-4110-8CBF-4BF05B177A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2D1-4110-8CBF-4BF05B177A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61.85</c:v>
                </c:pt>
                <c:pt idx="1">
                  <c:v>62.36</c:v>
                </c:pt>
                <c:pt idx="2">
                  <c:v>61.66</c:v>
                </c:pt>
                <c:pt idx="3">
                  <c:v>61.43</c:v>
                </c:pt>
                <c:pt idx="4">
                  <c:v>62.01</c:v>
                </c:pt>
              </c:numCache>
            </c:numRef>
          </c:val>
          <c:extLst>
            <c:ext xmlns:c16="http://schemas.microsoft.com/office/drawing/2014/chart" uri="{C3380CC4-5D6E-409C-BE32-E72D297353CC}">
              <c16:uniqueId val="{00000000-467D-427C-9AF7-D9CE26B126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67D-427C-9AF7-D9CE26B126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95.85</c:v>
                </c:pt>
                <c:pt idx="1">
                  <c:v>96.03</c:v>
                </c:pt>
                <c:pt idx="2">
                  <c:v>96.49</c:v>
                </c:pt>
                <c:pt idx="3">
                  <c:v>96.28</c:v>
                </c:pt>
                <c:pt idx="4">
                  <c:v>96.35</c:v>
                </c:pt>
              </c:numCache>
            </c:numRef>
          </c:val>
          <c:extLst>
            <c:ext xmlns:c16="http://schemas.microsoft.com/office/drawing/2014/chart" uri="{C3380CC4-5D6E-409C-BE32-E72D297353CC}">
              <c16:uniqueId val="{00000000-379D-40D1-85D1-43D2361BC2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79D-40D1-85D1-43D2361BC2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107.41</c:v>
                </c:pt>
                <c:pt idx="1">
                  <c:v>106.48</c:v>
                </c:pt>
                <c:pt idx="2">
                  <c:v>101.52</c:v>
                </c:pt>
                <c:pt idx="3">
                  <c:v>99.15</c:v>
                </c:pt>
                <c:pt idx="4">
                  <c:v>102.2</c:v>
                </c:pt>
              </c:numCache>
            </c:numRef>
          </c:val>
          <c:extLst>
            <c:ext xmlns:c16="http://schemas.microsoft.com/office/drawing/2014/chart" uri="{C3380CC4-5D6E-409C-BE32-E72D297353CC}">
              <c16:uniqueId val="{00000000-0E38-417E-A375-27896B2256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E38-417E-A375-27896B2256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53.99</c:v>
                </c:pt>
                <c:pt idx="1">
                  <c:v>55.06</c:v>
                </c:pt>
                <c:pt idx="2">
                  <c:v>54.93</c:v>
                </c:pt>
                <c:pt idx="3">
                  <c:v>54.9</c:v>
                </c:pt>
                <c:pt idx="4">
                  <c:v>55.21</c:v>
                </c:pt>
              </c:numCache>
            </c:numRef>
          </c:val>
          <c:extLst>
            <c:ext xmlns:c16="http://schemas.microsoft.com/office/drawing/2014/chart" uri="{C3380CC4-5D6E-409C-BE32-E72D297353CC}">
              <c16:uniqueId val="{00000000-77D8-400E-8F88-6AAAFD7BB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7D8-400E-8F88-6AAAFD7BB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18.07</c:v>
                </c:pt>
                <c:pt idx="1">
                  <c:v>21.52</c:v>
                </c:pt>
                <c:pt idx="2">
                  <c:v>22.79</c:v>
                </c:pt>
                <c:pt idx="3">
                  <c:v>24.54</c:v>
                </c:pt>
                <c:pt idx="4">
                  <c:v>24.68</c:v>
                </c:pt>
              </c:numCache>
            </c:numRef>
          </c:val>
          <c:extLst>
            <c:ext xmlns:c16="http://schemas.microsoft.com/office/drawing/2014/chart" uri="{C3380CC4-5D6E-409C-BE32-E72D297353CC}">
              <c16:uniqueId val="{00000000-4333-44AD-82F1-81DA2BF2AF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333-44AD-82F1-81DA2BF2AF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2-4465-8C29-F4C0C7EFF6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532-4465-8C29-F4C0C7EFF6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336.54</c:v>
                </c:pt>
                <c:pt idx="1">
                  <c:v>297.64</c:v>
                </c:pt>
                <c:pt idx="2">
                  <c:v>281.17</c:v>
                </c:pt>
                <c:pt idx="3">
                  <c:v>348</c:v>
                </c:pt>
                <c:pt idx="4">
                  <c:v>258.64999999999998</c:v>
                </c:pt>
              </c:numCache>
            </c:numRef>
          </c:val>
          <c:extLst>
            <c:ext xmlns:c16="http://schemas.microsoft.com/office/drawing/2014/chart" uri="{C3380CC4-5D6E-409C-BE32-E72D297353CC}">
              <c16:uniqueId val="{00000000-970B-4AAA-BD8C-3D24EB7990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70B-4AAA-BD8C-3D24EB7990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255.85</c:v>
                </c:pt>
                <c:pt idx="1">
                  <c:v>270.26</c:v>
                </c:pt>
                <c:pt idx="2">
                  <c:v>291.62</c:v>
                </c:pt>
                <c:pt idx="3">
                  <c:v>297.54000000000002</c:v>
                </c:pt>
                <c:pt idx="4">
                  <c:v>294.82</c:v>
                </c:pt>
              </c:numCache>
            </c:numRef>
          </c:val>
          <c:extLst>
            <c:ext xmlns:c16="http://schemas.microsoft.com/office/drawing/2014/chart" uri="{C3380CC4-5D6E-409C-BE32-E72D297353CC}">
              <c16:uniqueId val="{00000000-E65C-4134-A1D8-433E7D7362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65C-4134-A1D8-433E7D7362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101.08</c:v>
                </c:pt>
                <c:pt idx="1">
                  <c:v>102.65</c:v>
                </c:pt>
                <c:pt idx="2">
                  <c:v>97.46</c:v>
                </c:pt>
                <c:pt idx="3">
                  <c:v>95.68</c:v>
                </c:pt>
                <c:pt idx="4">
                  <c:v>98.79</c:v>
                </c:pt>
              </c:numCache>
            </c:numRef>
          </c:val>
          <c:extLst>
            <c:ext xmlns:c16="http://schemas.microsoft.com/office/drawing/2014/chart" uri="{C3380CC4-5D6E-409C-BE32-E72D297353CC}">
              <c16:uniqueId val="{00000000-DE69-454D-94F7-A479291749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E69-454D-94F7-A479291749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196.76</c:v>
                </c:pt>
                <c:pt idx="1">
                  <c:v>187.28</c:v>
                </c:pt>
                <c:pt idx="2">
                  <c:v>192.76</c:v>
                </c:pt>
                <c:pt idx="3">
                  <c:v>196.3</c:v>
                </c:pt>
                <c:pt idx="4">
                  <c:v>190.91</c:v>
                </c:pt>
              </c:numCache>
            </c:numRef>
          </c:val>
          <c:extLst>
            <c:ext xmlns:c16="http://schemas.microsoft.com/office/drawing/2014/chart" uri="{C3380CC4-5D6E-409C-BE32-E72D297353CC}">
              <c16:uniqueId val="{00000000-339B-4231-9D41-EFF0F44F9B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39B-4231-9D41-EFF0F44F9B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京都府　長岡京市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2"/>
      <c r="AL8" s="68">
        <f>データ!$R$6</f>
        <v>82308</v>
      </c>
      <c r="AM8" s="68"/>
      <c r="AN8" s="68"/>
      <c r="AO8" s="68"/>
      <c r="AP8" s="68"/>
      <c r="AQ8" s="68"/>
      <c r="AR8" s="68"/>
      <c r="AS8" s="68"/>
      <c r="AT8" s="36">
        <f>データ!$S$6</f>
        <v>19.170000000000002</v>
      </c>
      <c r="AU8" s="37"/>
      <c r="AV8" s="37"/>
      <c r="AW8" s="37"/>
      <c r="AX8" s="37"/>
      <c r="AY8" s="37"/>
      <c r="AZ8" s="37"/>
      <c r="BA8" s="37"/>
      <c r="BB8" s="57">
        <f>データ!$T$6</f>
        <v>4293.58</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61.12</v>
      </c>
      <c r="J10" s="37"/>
      <c r="K10" s="37"/>
      <c r="L10" s="37"/>
      <c r="M10" s="37"/>
      <c r="N10" s="37"/>
      <c r="O10" s="67"/>
      <c r="P10" s="57">
        <f>データ!$P$6</f>
        <v>100</v>
      </c>
      <c r="Q10" s="57"/>
      <c r="R10" s="57"/>
      <c r="S10" s="57"/>
      <c r="T10" s="57"/>
      <c r="U10" s="57"/>
      <c r="V10" s="57"/>
      <c r="W10" s="68">
        <f>データ!$Q$6</f>
        <v>2981</v>
      </c>
      <c r="X10" s="68"/>
      <c r="Y10" s="68"/>
      <c r="Z10" s="68"/>
      <c r="AA10" s="68"/>
      <c r="AB10" s="68"/>
      <c r="AC10" s="68"/>
      <c r="AD10" s="2"/>
      <c r="AE10" s="2"/>
      <c r="AF10" s="2"/>
      <c r="AG10" s="2"/>
      <c r="AH10" s="2"/>
      <c r="AI10" s="2"/>
      <c r="AJ10" s="2"/>
      <c r="AK10" s="2"/>
      <c r="AL10" s="68">
        <f>データ!$U$6</f>
        <v>82258</v>
      </c>
      <c r="AM10" s="68"/>
      <c r="AN10" s="68"/>
      <c r="AO10" s="68"/>
      <c r="AP10" s="68"/>
      <c r="AQ10" s="68"/>
      <c r="AR10" s="68"/>
      <c r="AS10" s="68"/>
      <c r="AT10" s="36">
        <f>データ!$V$6</f>
        <v>12.36</v>
      </c>
      <c r="AU10" s="37"/>
      <c r="AV10" s="37"/>
      <c r="AW10" s="37"/>
      <c r="AX10" s="37"/>
      <c r="AY10" s="37"/>
      <c r="AZ10" s="37"/>
      <c r="BA10" s="37"/>
      <c r="BB10" s="57">
        <f>データ!$W$6</f>
        <v>6655.18</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5m1vf7JjeHA/DCsjRWmJDwx4B2xbGzCPjFWgB6nzrXv6IXmdcmTMFn9Z2zMw5qhJSxmq0EDMhLiWR3KXncpww==" saltValue="OD+57WoOlwoq2P69NA9zr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262099</v>
      </c>
      <c r="D6" s="20">
        <f t="shared" si="3"/>
        <v>46</v>
      </c>
      <c r="E6" s="20">
        <f t="shared" si="3"/>
        <v>1</v>
      </c>
      <c r="F6" s="20">
        <f t="shared" si="3"/>
        <v>0</v>
      </c>
      <c r="G6" s="20">
        <f t="shared" si="3"/>
        <v>1</v>
      </c>
      <c r="H6" s="20" t="str">
        <f t="shared" si="3"/>
        <v>京都府　長岡京市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61.12</v>
      </c>
      <c r="P6" s="21">
        <f t="shared" si="3"/>
        <v>100</v>
      </c>
      <c r="Q6" s="21">
        <f t="shared" si="3"/>
        <v>2981</v>
      </c>
      <c r="R6" s="21">
        <f t="shared" si="3"/>
        <v>82308</v>
      </c>
      <c r="S6" s="21">
        <f t="shared" si="3"/>
        <v>19.170000000000002</v>
      </c>
      <c r="T6" s="21">
        <f t="shared" si="3"/>
        <v>4293.58</v>
      </c>
      <c r="U6" s="21">
        <f t="shared" si="3"/>
        <v>82258</v>
      </c>
      <c r="V6" s="21">
        <f t="shared" si="3"/>
        <v>12.36</v>
      </c>
      <c r="W6" s="21">
        <f t="shared" si="3"/>
        <v>6655.18</v>
      </c>
      <c r="X6" s="22">
        <f>IF(X7="",NA(),X7)</f>
        <v>107.41</v>
      </c>
      <c r="Y6" s="22">
        <f t="shared" ref="Y6:AG6" si="4">IF(Y7="",NA(),Y7)</f>
        <v>106.48</v>
      </c>
      <c r="Z6" s="22">
        <f t="shared" si="4"/>
        <v>101.52</v>
      </c>
      <c r="AA6" s="22">
        <f t="shared" si="4"/>
        <v>99.15</v>
      </c>
      <c r="AB6" s="22">
        <f t="shared" si="4"/>
        <v>102.2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336.54</v>
      </c>
      <c r="AU6" s="22">
        <f t="shared" ref="AU6:BC6" si="6">IF(AU7="",NA(),AU7)</f>
        <v>297.64</v>
      </c>
      <c r="AV6" s="22">
        <f t="shared" si="6"/>
        <v>281.17</v>
      </c>
      <c r="AW6" s="22">
        <f t="shared" si="6"/>
        <v>348</v>
      </c>
      <c r="AX6" s="22">
        <f t="shared" si="6"/>
        <v>258.64999999999998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255.85</v>
      </c>
      <c r="BF6" s="22">
        <f t="shared" ref="BF6:BN6" si="7">IF(BF7="",NA(),BF7)</f>
        <v>270.26</v>
      </c>
      <c r="BG6" s="22">
        <f t="shared" si="7"/>
        <v>291.62</v>
      </c>
      <c r="BH6" s="22">
        <f t="shared" si="7"/>
        <v>297.54000000000002</v>
      </c>
      <c r="BI6" s="22">
        <f t="shared" si="7"/>
        <v>294.82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101.08</v>
      </c>
      <c r="BQ6" s="22">
        <f t="shared" ref="BQ6:BY6" si="8">IF(BQ7="",NA(),BQ7)</f>
        <v>102.65</v>
      </c>
      <c r="BR6" s="22">
        <f t="shared" si="8"/>
        <v>97.46</v>
      </c>
      <c r="BS6" s="22">
        <f t="shared" si="8"/>
        <v>95.68</v>
      </c>
      <c r="BT6" s="22">
        <f t="shared" si="8"/>
        <v>98.79</v>
      </c>
      <c r="BU6" s="22">
        <f t="shared" si="8"/>
        <v>103.32</v>
      </c>
      <c r="BV6" s="22">
        <f t="shared" si="8"/>
        <v>100.85</v>
      </c>
      <c r="BW6" s="22">
        <f t="shared" si="8"/>
        <v>103.79</v>
      </c>
      <c r="BX6" s="22">
        <f t="shared" si="8"/>
        <v>98.3</v>
      </c>
      <c r="BY6" s="22">
        <f t="shared" si="8"/>
        <v>98.89</v>
      </c>
      <c r="BZ6" s="21" t="str">
        <f>IF(BZ7="","",IF(BZ7="-","【-】","【"&amp;SUBSTITUTE(TEXT(BZ7,"#,##0.00"),"-","△")&amp;"】"))</f>
        <v>【97.82】</v>
      </c>
      <c r="CA6" s="22">
        <f>IF(CA7="",NA(),CA7)</f>
        <v>196.76</v>
      </c>
      <c r="CB6" s="22">
        <f t="shared" ref="CB6:CJ6" si="9">IF(CB7="",NA(),CB7)</f>
        <v>187.28</v>
      </c>
      <c r="CC6" s="22">
        <f t="shared" si="9"/>
        <v>192.76</v>
      </c>
      <c r="CD6" s="22">
        <f t="shared" si="9"/>
        <v>196.3</v>
      </c>
      <c r="CE6" s="22">
        <f t="shared" si="9"/>
        <v>190.91</v>
      </c>
      <c r="CF6" s="22">
        <f t="shared" si="9"/>
        <v>168.56</v>
      </c>
      <c r="CG6" s="22">
        <f t="shared" si="9"/>
        <v>167.1</v>
      </c>
      <c r="CH6" s="22">
        <f t="shared" si="9"/>
        <v>167.86</v>
      </c>
      <c r="CI6" s="22">
        <f t="shared" si="9"/>
        <v>173.68</v>
      </c>
      <c r="CJ6" s="22">
        <f t="shared" si="9"/>
        <v>174.52</v>
      </c>
      <c r="CK6" s="21" t="str">
        <f>IF(CK7="","",IF(CK7="-","【-】","【"&amp;SUBSTITUTE(TEXT(CK7,"#,##0.00"),"-","△")&amp;"】"))</f>
        <v>【177.56】</v>
      </c>
      <c r="CL6" s="22">
        <f>IF(CL7="",NA(),CL7)</f>
        <v>61.85</v>
      </c>
      <c r="CM6" s="22">
        <f t="shared" ref="CM6:CU6" si="10">IF(CM7="",NA(),CM7)</f>
        <v>62.36</v>
      </c>
      <c r="CN6" s="22">
        <f t="shared" si="10"/>
        <v>61.66</v>
      </c>
      <c r="CO6" s="22">
        <f t="shared" si="10"/>
        <v>61.43</v>
      </c>
      <c r="CP6" s="22">
        <f t="shared" si="10"/>
        <v>62.01</v>
      </c>
      <c r="CQ6" s="22">
        <f t="shared" si="10"/>
        <v>59.51</v>
      </c>
      <c r="CR6" s="22">
        <f t="shared" si="10"/>
        <v>59.91</v>
      </c>
      <c r="CS6" s="22">
        <f t="shared" si="10"/>
        <v>59.4</v>
      </c>
      <c r="CT6" s="22">
        <f t="shared" si="10"/>
        <v>59.24</v>
      </c>
      <c r="CU6" s="22">
        <f t="shared" si="10"/>
        <v>58.77</v>
      </c>
      <c r="CV6" s="21" t="str">
        <f>IF(CV7="","",IF(CV7="-","【-】","【"&amp;SUBSTITUTE(TEXT(CV7,"#,##0.00"),"-","△")&amp;"】"))</f>
        <v>【59.81】</v>
      </c>
      <c r="CW6" s="22">
        <f>IF(CW7="",NA(),CW7)</f>
        <v>95.85</v>
      </c>
      <c r="CX6" s="22">
        <f t="shared" ref="CX6:DF6" si="11">IF(CX7="",NA(),CX7)</f>
        <v>96.03</v>
      </c>
      <c r="CY6" s="22">
        <f t="shared" si="11"/>
        <v>96.49</v>
      </c>
      <c r="CZ6" s="22">
        <f t="shared" si="11"/>
        <v>96.28</v>
      </c>
      <c r="DA6" s="22">
        <f t="shared" si="11"/>
        <v>96.35</v>
      </c>
      <c r="DB6" s="22">
        <f t="shared" si="11"/>
        <v>87.08</v>
      </c>
      <c r="DC6" s="22">
        <f t="shared" si="11"/>
        <v>87.26</v>
      </c>
      <c r="DD6" s="22">
        <f t="shared" si="11"/>
        <v>87.57</v>
      </c>
      <c r="DE6" s="22">
        <f t="shared" si="11"/>
        <v>87.26</v>
      </c>
      <c r="DF6" s="22">
        <f t="shared" si="11"/>
        <v>86.95</v>
      </c>
      <c r="DG6" s="21" t="str">
        <f>IF(DG7="","",IF(DG7="-","【-】","【"&amp;SUBSTITUTE(TEXT(DG7,"#,##0.00"),"-","△")&amp;"】"))</f>
        <v>【89.42】</v>
      </c>
      <c r="DH6" s="22">
        <f>IF(DH7="",NA(),DH7)</f>
        <v>53.99</v>
      </c>
      <c r="DI6" s="22">
        <f t="shared" ref="DI6:DQ6" si="12">IF(DI7="",NA(),DI7)</f>
        <v>55.06</v>
      </c>
      <c r="DJ6" s="22">
        <f t="shared" si="12"/>
        <v>54.93</v>
      </c>
      <c r="DK6" s="22">
        <f t="shared" si="12"/>
        <v>54.9</v>
      </c>
      <c r="DL6" s="22">
        <f t="shared" si="12"/>
        <v>55.21</v>
      </c>
      <c r="DM6" s="22">
        <f t="shared" si="12"/>
        <v>48.55</v>
      </c>
      <c r="DN6" s="22">
        <f t="shared" si="12"/>
        <v>49.2</v>
      </c>
      <c r="DO6" s="22">
        <f t="shared" si="12"/>
        <v>50.01</v>
      </c>
      <c r="DP6" s="22">
        <f t="shared" si="12"/>
        <v>50.99</v>
      </c>
      <c r="DQ6" s="22">
        <f t="shared" si="12"/>
        <v>51.79</v>
      </c>
      <c r="DR6" s="21" t="str">
        <f>IF(DR7="","",IF(DR7="-","【-】","【"&amp;SUBSTITUTE(TEXT(DR7,"#,##0.00"),"-","△")&amp;"】"))</f>
        <v>【52.02】</v>
      </c>
      <c r="DS6" s="22">
        <f>IF(DS7="",NA(),DS7)</f>
        <v>18.07</v>
      </c>
      <c r="DT6" s="22">
        <f t="shared" ref="DT6:EB6" si="13">IF(DT7="",NA(),DT7)</f>
        <v>21.52</v>
      </c>
      <c r="DU6" s="22">
        <f t="shared" si="13"/>
        <v>22.79</v>
      </c>
      <c r="DV6" s="22">
        <f t="shared" si="13"/>
        <v>24.54</v>
      </c>
      <c r="DW6" s="22">
        <f t="shared" si="13"/>
        <v>24.68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0.71</v>
      </c>
      <c r="EE6" s="22">
        <f t="shared" ref="EE6:EM6" si="14">IF(EE7="",NA(),EE7)</f>
        <v>0.51</v>
      </c>
      <c r="EF6" s="22">
        <f t="shared" si="14"/>
        <v>1.1499999999999999</v>
      </c>
      <c r="EG6" s="22">
        <f t="shared" si="14"/>
        <v>0.45</v>
      </c>
      <c r="EH6" s="22">
        <f t="shared" si="14"/>
        <v>0.43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262099</v>
      </c>
      <c r="D7" s="24">
        <v>46</v>
      </c>
      <c r="E7" s="24">
        <v>1</v>
      </c>
      <c r="F7" s="24">
        <v>0</v>
      </c>
      <c r="G7" s="24">
        <v>1</v>
      </c>
      <c r="H7" s="24" t="s">
        <v>93</v>
      </c>
      <c r="I7" s="24" t="s">
        <v>94</v>
      </c>
      <c r="J7" s="24" t="s">
        <v>95</v>
      </c>
      <c r="K7" s="24" t="s">
        <v>96</v>
      </c>
      <c r="L7" s="24" t="s">
        <v>97</v>
      </c>
      <c r="M7" s="24" t="s">
        <v>98</v>
      </c>
      <c r="N7" s="25" t="s">
        <v>99</v>
      </c>
      <c r="O7" s="25">
        <v>61.12</v>
      </c>
      <c r="P7" s="25">
        <v>100</v>
      </c>
      <c r="Q7" s="25">
        <v>2981</v>
      </c>
      <c r="R7" s="25">
        <v>82308</v>
      </c>
      <c r="S7" s="25">
        <v>19.170000000000002</v>
      </c>
      <c r="T7" s="25">
        <v>4293.58</v>
      </c>
      <c r="U7" s="25">
        <v>82258</v>
      </c>
      <c r="V7" s="25">
        <v>12.36</v>
      </c>
      <c r="W7" s="25">
        <v>6655.18</v>
      </c>
      <c r="X7" s="25">
        <v>107.41</v>
      </c>
      <c r="Y7" s="25">
        <v>106.48</v>
      </c>
      <c r="Z7" s="25">
        <v>101.52</v>
      </c>
      <c r="AA7" s="25">
        <v>99.15</v>
      </c>
      <c r="AB7" s="25">
        <v>102.2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336.54</v>
      </c>
      <c r="AU7" s="25">
        <v>297.64</v>
      </c>
      <c r="AV7" s="25">
        <v>281.17</v>
      </c>
      <c r="AW7" s="25">
        <v>348</v>
      </c>
      <c r="AX7" s="25">
        <v>258.64999999999998</v>
      </c>
      <c r="AY7" s="25">
        <v>360.86</v>
      </c>
      <c r="AZ7" s="25">
        <v>350.79</v>
      </c>
      <c r="BA7" s="25">
        <v>354.57</v>
      </c>
      <c r="BB7" s="25">
        <v>357.74</v>
      </c>
      <c r="BC7" s="25">
        <v>344.88</v>
      </c>
      <c r="BD7" s="25">
        <v>243.36</v>
      </c>
      <c r="BE7" s="25">
        <v>255.85</v>
      </c>
      <c r="BF7" s="25">
        <v>270.26</v>
      </c>
      <c r="BG7" s="25">
        <v>291.62</v>
      </c>
      <c r="BH7" s="25">
        <v>297.54000000000002</v>
      </c>
      <c r="BI7" s="25">
        <v>294.82</v>
      </c>
      <c r="BJ7" s="25">
        <v>309.27999999999997</v>
      </c>
      <c r="BK7" s="25">
        <v>322.92</v>
      </c>
      <c r="BL7" s="25">
        <v>303.45999999999998</v>
      </c>
      <c r="BM7" s="25">
        <v>307.27999999999997</v>
      </c>
      <c r="BN7" s="25">
        <v>304.02</v>
      </c>
      <c r="BO7" s="25">
        <v>265.93</v>
      </c>
      <c r="BP7" s="25">
        <v>101.08</v>
      </c>
      <c r="BQ7" s="25">
        <v>102.65</v>
      </c>
      <c r="BR7" s="25">
        <v>97.46</v>
      </c>
      <c r="BS7" s="25">
        <v>95.68</v>
      </c>
      <c r="BT7" s="25">
        <v>98.79</v>
      </c>
      <c r="BU7" s="25">
        <v>103.32</v>
      </c>
      <c r="BV7" s="25">
        <v>100.85</v>
      </c>
      <c r="BW7" s="25">
        <v>103.79</v>
      </c>
      <c r="BX7" s="25">
        <v>98.3</v>
      </c>
      <c r="BY7" s="25">
        <v>98.89</v>
      </c>
      <c r="BZ7" s="25">
        <v>97.82</v>
      </c>
      <c r="CA7" s="25">
        <v>196.76</v>
      </c>
      <c r="CB7" s="25">
        <v>187.28</v>
      </c>
      <c r="CC7" s="25">
        <v>192.76</v>
      </c>
      <c r="CD7" s="25">
        <v>196.3</v>
      </c>
      <c r="CE7" s="25">
        <v>190.91</v>
      </c>
      <c r="CF7" s="25">
        <v>168.56</v>
      </c>
      <c r="CG7" s="25">
        <v>167.1</v>
      </c>
      <c r="CH7" s="25">
        <v>167.86</v>
      </c>
      <c r="CI7" s="25">
        <v>173.68</v>
      </c>
      <c r="CJ7" s="25">
        <v>174.52</v>
      </c>
      <c r="CK7" s="25">
        <v>177.56</v>
      </c>
      <c r="CL7" s="25">
        <v>61.85</v>
      </c>
      <c r="CM7" s="25">
        <v>62.36</v>
      </c>
      <c r="CN7" s="25">
        <v>61.66</v>
      </c>
      <c r="CO7" s="25">
        <v>61.43</v>
      </c>
      <c r="CP7" s="25">
        <v>62.01</v>
      </c>
      <c r="CQ7" s="25">
        <v>59.51</v>
      </c>
      <c r="CR7" s="25">
        <v>59.91</v>
      </c>
      <c r="CS7" s="25">
        <v>59.4</v>
      </c>
      <c r="CT7" s="25">
        <v>59.24</v>
      </c>
      <c r="CU7" s="25">
        <v>58.77</v>
      </c>
      <c r="CV7" s="25">
        <v>59.81</v>
      </c>
      <c r="CW7" s="25">
        <v>95.85</v>
      </c>
      <c r="CX7" s="25">
        <v>96.03</v>
      </c>
      <c r="CY7" s="25">
        <v>96.49</v>
      </c>
      <c r="CZ7" s="25">
        <v>96.28</v>
      </c>
      <c r="DA7" s="25">
        <v>96.35</v>
      </c>
      <c r="DB7" s="25">
        <v>87.08</v>
      </c>
      <c r="DC7" s="25">
        <v>87.26</v>
      </c>
      <c r="DD7" s="25">
        <v>87.57</v>
      </c>
      <c r="DE7" s="25">
        <v>87.26</v>
      </c>
      <c r="DF7" s="25">
        <v>86.95</v>
      </c>
      <c r="DG7" s="25">
        <v>89.42</v>
      </c>
      <c r="DH7" s="25">
        <v>53.99</v>
      </c>
      <c r="DI7" s="25">
        <v>55.06</v>
      </c>
      <c r="DJ7" s="25">
        <v>54.93</v>
      </c>
      <c r="DK7" s="25">
        <v>54.9</v>
      </c>
      <c r="DL7" s="25">
        <v>55.21</v>
      </c>
      <c r="DM7" s="25">
        <v>48.55</v>
      </c>
      <c r="DN7" s="25">
        <v>49.2</v>
      </c>
      <c r="DO7" s="25">
        <v>50.01</v>
      </c>
      <c r="DP7" s="25">
        <v>50.99</v>
      </c>
      <c r="DQ7" s="25">
        <v>51.79</v>
      </c>
      <c r="DR7" s="25">
        <v>52.02</v>
      </c>
      <c r="DS7" s="25">
        <v>18.07</v>
      </c>
      <c r="DT7" s="25">
        <v>21.52</v>
      </c>
      <c r="DU7" s="25">
        <v>22.79</v>
      </c>
      <c r="DV7" s="25">
        <v>24.54</v>
      </c>
      <c r="DW7" s="25">
        <v>24.68</v>
      </c>
      <c r="DX7" s="25">
        <v>17.11</v>
      </c>
      <c r="DY7" s="25">
        <v>18.329999999999998</v>
      </c>
      <c r="DZ7" s="25">
        <v>20.27</v>
      </c>
      <c r="EA7" s="25">
        <v>21.69</v>
      </c>
      <c r="EB7" s="25">
        <v>23.19</v>
      </c>
      <c r="EC7" s="25">
        <v>25.37</v>
      </c>
      <c r="ED7" s="25">
        <v>0.71</v>
      </c>
      <c r="EE7" s="25">
        <v>0.51</v>
      </c>
      <c r="EF7" s="25">
        <v>1.1499999999999999</v>
      </c>
      <c r="EG7" s="25">
        <v>0.45</v>
      </c>
      <c r="EH7" s="25">
        <v>0.43</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2025-02-10T00:27:37Z</cp:lastPrinted>
  <dcterms:created xsi:type="dcterms:W3CDTF">2025-01-24T06:51:29Z</dcterms:created>
  <dcterms:modified xsi:type="dcterms:W3CDTF">2025-02-13T02:11:35Z</dcterms:modified>
  <cp:category/>
</cp:coreProperties>
</file>