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N:\上下水道総務課\下水道係\旧庶務係\9-1 決算統計\06)決算統計\R8.2.6〆経営分析表\起案\"/>
    </mc:Choice>
  </mc:AlternateContent>
  <xr:revisionPtr revIDLastSave="0" documentId="13_ncr:1_{C4C4DA16-8635-426B-A19B-6E99D3D5C57F}" xr6:coauthVersionLast="47" xr6:coauthVersionMax="47" xr10:uidLastSave="{00000000-0000-0000-0000-000000000000}"/>
  <workbookProtection workbookAlgorithmName="SHA-512" workbookHashValue="Wdz5YMvzaattzpVFu9+CbUTr3Vaz7f9fv6AdWHJTVFny2gFtyD4RK6ly4CbM5OGt+G/Vk0BvBpzwBruC2ghY6w==" workbookSaltValue="lSZikxtOd3oTP03IUVast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G85" i="4"/>
  <c r="BB10" i="4"/>
  <c r="W10" i="4"/>
  <c r="BB8" i="4"/>
  <c r="AD8"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<sst xmlns="http://schemas.openxmlformats.org/spreadsheetml/2006/main" count="236" uniqueCount="115">
  <si>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</si>
  <si>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</si>
  <si>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</si>
  <si>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</si>
  <si>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</si>
  <si>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</si>
  <si>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</si>
  <si>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</si>
  <si>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</si>
  <si>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</si>
  <si>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</si>
  <si>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</si>
  <si>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</si>
  <si>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</si>
  <si>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</si>
  <si>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</si>
  <si>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</si>
  <si>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</si>
  <si>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</si>
  <si>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</si>
  <si>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</si>
  <si>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</si>
  <si>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</si>
  <si>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</si>
  <si>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</si>
  <si>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</si>
  <si>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</si>
  <si>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</si>
  <si>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</si>
  <si>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</si>
  <si>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</si>
  <si>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</si>
  <si>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</si>
  <si>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</si>
  <si>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</si>
  <si>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</si>
  <si>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</si>
  <si>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</si>
  <si>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</si>
  <si>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</si>
  <si>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</si>
  <si>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</si>
  <si>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</si>
  <si>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</si>
  <si>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</si>
  <si>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</si>
  <si>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</si>
  <si>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</si>
  <si>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</si>
  <si>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</si>
  <si>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</si>
  <si>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</si>
  <si>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</si>
  <si>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</si>
  <si>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</si>
  <si>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</si>
  <si>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</si>
  <si>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</si>
  <si>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</si>
  <si>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</si>
  <si>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</si>
  <si>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</si>
  <si>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</si>
  <si>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</si>
  <si>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</si>
  <si>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</si>
  <si>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</si>
  <si>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</si>
  <si>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</si>
  <si>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</si>
  <si>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</si>
  <si>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</si>
  <si>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</si>
  <si>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</si>
  <si>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</si>
  <si>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</si>
  <si>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</si>
  <si>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</si>
  <si>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</si>
  <si>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</si>
  <si>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</si>
  <si>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</si>
  <si>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</si>
  <si>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</si>
  <si>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</si>
  <si>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</si>
  <si>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</si>
  <si>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</si>
  <si>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</si>
  <si>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</si>
  <si>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</si>
  <si>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</si>
  <si>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</si>
  <si>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</si>
  <si>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</si>
  <si>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</si>
  <si>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長岡京市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</si>
  <si>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</si>
  <si>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</si>
  <si>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</si>
  <si>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</si>
  <si>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</si>
  <si>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</si>
  <si>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</si>
  <si>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</si>
  <si>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</si>
  <si>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</si>
  <si>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</si>
  <si>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</si>
  <si>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</si>
  <si>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</si>
  <si>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</si>
  <si>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令和6年度決算時点では、法定耐用年数を経過した管渠はないものの、令和7年度から主要設備である排水設備が布設50年を迎え始めます。事業開始当初から未普及地域解消事業を精力的に取組んだため、汚水施設にて老朽施設が一斉に増加します。
　平成後期に長寿命化計画に基づく管路点検にて修繕対応にとどめた施設の再点検や、耐用年数の短いマンホールポンプなどの機械設備の改築を含め、総合的に事業費の平準化を図っています。
　汚水事業では今後本格的に老朽管路が発生するため更なる検証を進めながらストックマネジメント計画の精度を高め更新事業を推進します。雨水事業においても耐用年数の短いポンプ設備の老朽化が始まっていることから、ストックマネジメント計画を策定し、中長期的に計画的な更新に努め、安定した経営につながるよう進めます。
</t>
    <rPh sb="1" eb="3">
      <t>レイワ</t>
    </rPh>
    <rPh sb="4" eb="6">
      <t>ネンド</t>
    </rPh>
    <rPh sb="6" eb="10">
      <t>ケッサンジテン</t>
    </rPh>
    <rPh sb="13" eb="19">
      <t>ホウテイタイヨウネンスウ</t>
    </rPh>
    <rPh sb="20" eb="22">
      <t>ケイカ</t>
    </rPh>
    <rPh sb="24" eb="26">
      <t>カンキョ</t>
    </rPh>
    <rPh sb="33" eb="35">
      <t>レイワ</t>
    </rPh>
    <rPh sb="36" eb="38">
      <t>ネンド</t>
    </rPh>
    <rPh sb="52" eb="54">
      <t>フセツ</t>
    </rPh>
    <rPh sb="56" eb="57">
      <t>ネン</t>
    </rPh>
    <rPh sb="58" eb="59">
      <t>ムカ</t>
    </rPh>
    <rPh sb="60" eb="61">
      <t>ハジ</t>
    </rPh>
    <rPh sb="65" eb="71">
      <t>ジギョウカイシトウショ</t>
    </rPh>
    <rPh sb="92" eb="96">
      <t>オスイシセツ</t>
    </rPh>
    <rPh sb="98" eb="102">
      <t>ロウキュウシセツ</t>
    </rPh>
    <rPh sb="103" eb="105">
      <t>オオハバ</t>
    </rPh>
    <rPh sb="105" eb="107">
      <t>イッセイ</t>
    </rPh>
    <rPh sb="114" eb="116">
      <t>コンゴ</t>
    </rPh>
    <rPh sb="144" eb="146">
      <t>シセツ</t>
    </rPh>
    <rPh sb="149" eb="152">
      <t>サイテンケン</t>
    </rPh>
    <rPh sb="152" eb="156">
      <t>タイヨウネンスウ</t>
    </rPh>
    <rPh sb="157" eb="158">
      <t>ミジカ</t>
    </rPh>
    <rPh sb="170" eb="174">
      <t>キカイセツビ</t>
    </rPh>
    <rPh sb="175" eb="177">
      <t>カイチク</t>
    </rPh>
    <rPh sb="178" eb="179">
      <t>フク</t>
    </rPh>
    <rPh sb="185" eb="188">
      <t>ジギョウヒ</t>
    </rPh>
    <rPh sb="189" eb="192">
      <t>ヘイジュンカ</t>
    </rPh>
    <rPh sb="193" eb="194">
      <t>ハカ</t>
    </rPh>
    <rPh sb="195" eb="196">
      <t>ハカ</t>
    </rPh>
    <rPh sb="210" eb="212">
      <t>コンゴ</t>
    </rPh>
    <rPh sb="212" eb="215">
      <t>ホンカクテキ</t>
    </rPh>
    <rPh sb="251" eb="253">
      <t>セイド</t>
    </rPh>
    <rPh sb="254" eb="255">
      <t>タカ</t>
    </rPh>
    <rPh sb="261" eb="263">
      <t>スイシン</t>
    </rPh>
    <rPh sb="314" eb="316">
      <t>ケイカク</t>
    </rPh>
    <rPh sb="317" eb="319">
      <t>サクテイ</t>
    </rPh>
    <rPh sb="321" eb="325">
      <t>チュウチョウキテキ</t>
    </rPh>
    <rPh sb="326" eb="329">
      <t>ケイカクテキ</t>
    </rPh>
    <rPh sb="330" eb="332">
      <t>コウシン</t>
    </rPh>
    <rPh sb="333" eb="334">
      <t>ツト</t>
    </rPh>
    <rPh sb="336" eb="338">
      <t>アンテイ</t>
    </rPh>
    <rPh sb="340" eb="342">
      <t>ケイエイ</t>
    </rPh>
    <rPh sb="349" eb="350">
      <t>スス</t>
    </rPh>
    <phoneticPr fontId="4"/>
  </si>
  <si>
    <t>①経常収支比率は、令和３年度の使用料改定以降は全国平均を上回る数値で安定しています。
③流動比率は、全国平均を大きく下回っています。平成29年度の法適用後から期中に一時借入金が数回必要となる財政状況が続いており、今後も同様の見通しで、運転資金確保が課題となっています。
④企業債残高対事業規模比率は、今回初めて類似団体平均を下回りました。未普及解消を集中的に推進した時期の企業債償還が完済を迎えていることによるものです。比率は693.21％と依然として全国平均を上回っていますが、改築に伴う新たな借り入れの元金償還を加えても引き続き低い水準を保持できる見通しです。
⑤経費回収率は、令和3年度の使用料改定により、令和4年度決算からほぼ横ばいを維持しています。
⑥汚水処理原価は、使用料で回収すべきとされている150円/㎥とほぼ同額となっています。本市は処理場を持たないため、流域下水道維持管理負担金が対象経費をほぼ占めています。今後も市としての効率化の取り組みを進めるものの、流域下水道維持管理負担金が物価上昇等の影響を受け、上昇する見通しから経営悪化が懸念されます。
⑧水洗化率は、ほぼ100％となっています。</t>
    <rPh sb="1" eb="7">
      <t>ケイジョウシュウシヒリツ</t>
    </rPh>
    <rPh sb="9" eb="11">
      <t>レイワ</t>
    </rPh>
    <rPh sb="12" eb="14">
      <t>ネンド</t>
    </rPh>
    <rPh sb="15" eb="18">
      <t>シヨウリョウ</t>
    </rPh>
    <rPh sb="18" eb="20">
      <t>カイテイ</t>
    </rPh>
    <rPh sb="20" eb="22">
      <t>イコウ</t>
    </rPh>
    <rPh sb="23" eb="25">
      <t>ゼンコク</t>
    </rPh>
    <rPh sb="25" eb="27">
      <t>ヘイキン</t>
    </rPh>
    <rPh sb="28" eb="30">
      <t>ウワマワ</t>
    </rPh>
    <rPh sb="31" eb="33">
      <t>スウチ</t>
    </rPh>
    <rPh sb="34" eb="36">
      <t>アンテイ</t>
    </rPh>
    <rPh sb="44" eb="48">
      <t>リュウドウヒリツ</t>
    </rPh>
    <rPh sb="50" eb="54">
      <t>ゼンコクヘイキン</t>
    </rPh>
    <rPh sb="55" eb="56">
      <t>オオ</t>
    </rPh>
    <rPh sb="58" eb="60">
      <t>シタマワ</t>
    </rPh>
    <rPh sb="66" eb="68">
      <t>ヘイセイ</t>
    </rPh>
    <rPh sb="70" eb="72">
      <t>ネンド</t>
    </rPh>
    <rPh sb="79" eb="81">
      <t>キチュウ</t>
    </rPh>
    <rPh sb="82" eb="85">
      <t>イチジカ</t>
    </rPh>
    <rPh sb="85" eb="86">
      <t>イ</t>
    </rPh>
    <rPh sb="86" eb="87">
      <t>キン</t>
    </rPh>
    <rPh sb="88" eb="90">
      <t>スウカイ</t>
    </rPh>
    <rPh sb="90" eb="92">
      <t>ヒツヨウ</t>
    </rPh>
    <rPh sb="95" eb="99">
      <t>ザイセイジョウキョウ</t>
    </rPh>
    <rPh sb="100" eb="101">
      <t>ツヅ</t>
    </rPh>
    <rPh sb="106" eb="108">
      <t>コンゴ</t>
    </rPh>
    <rPh sb="109" eb="111">
      <t>ドウヨウ</t>
    </rPh>
    <rPh sb="112" eb="114">
      <t>ミトオ</t>
    </rPh>
    <rPh sb="136" eb="139">
      <t>キギョウサイ</t>
    </rPh>
    <rPh sb="139" eb="141">
      <t>ザンダカ</t>
    </rPh>
    <rPh sb="141" eb="142">
      <t>タイ</t>
    </rPh>
    <rPh sb="142" eb="148">
      <t>ジギョウキボヒリツ</t>
    </rPh>
    <rPh sb="150" eb="152">
      <t>コンカイ</t>
    </rPh>
    <rPh sb="152" eb="153">
      <t>ハジ</t>
    </rPh>
    <rPh sb="162" eb="164">
      <t>シタマワ</t>
    </rPh>
    <rPh sb="186" eb="191">
      <t>キギョウサイショウカン</t>
    </rPh>
    <rPh sb="192" eb="194">
      <t>カンサイ</t>
    </rPh>
    <rPh sb="195" eb="196">
      <t>ムカ</t>
    </rPh>
    <rPh sb="210" eb="212">
      <t>ヒリツ</t>
    </rPh>
    <rPh sb="221" eb="223">
      <t>イゼン</t>
    </rPh>
    <rPh sb="240" eb="242">
      <t>カイチク</t>
    </rPh>
    <rPh sb="243" eb="244">
      <t>トモナ</t>
    </rPh>
    <rPh sb="245" eb="246">
      <t>アラ</t>
    </rPh>
    <rPh sb="253" eb="257">
      <t>ガンキンショウカン</t>
    </rPh>
    <rPh sb="258" eb="259">
      <t>クワ</t>
    </rPh>
    <rPh sb="262" eb="263">
      <t>ヒ</t>
    </rPh>
    <rPh sb="264" eb="265">
      <t>ツヅ</t>
    </rPh>
    <rPh sb="266" eb="267">
      <t>ヒク</t>
    </rPh>
    <rPh sb="276" eb="278">
      <t>ミトオ</t>
    </rPh>
    <rPh sb="284" eb="289">
      <t>ケイヒカイシュウリツ</t>
    </rPh>
    <rPh sb="306" eb="308">
      <t>レイワ</t>
    </rPh>
    <rPh sb="309" eb="311">
      <t>ネンド</t>
    </rPh>
    <rPh sb="311" eb="313">
      <t>ケッサン</t>
    </rPh>
    <rPh sb="317" eb="318">
      <t>ヨコ</t>
    </rPh>
    <rPh sb="321" eb="323">
      <t>イジ</t>
    </rPh>
    <rPh sb="331" eb="337">
      <t>オスイショリゲンカ</t>
    </rPh>
    <rPh sb="339" eb="342">
      <t>シヨウリョウ</t>
    </rPh>
    <rPh sb="343" eb="345">
      <t>カイシュウ</t>
    </rPh>
    <rPh sb="357" eb="358">
      <t>エン</t>
    </rPh>
    <rPh sb="363" eb="365">
      <t>ドウガク</t>
    </rPh>
    <rPh sb="373" eb="375">
      <t>ホンシ</t>
    </rPh>
    <rPh sb="376" eb="379">
      <t>ショリジョウ</t>
    </rPh>
    <rPh sb="380" eb="381">
      <t>モ</t>
    </rPh>
    <rPh sb="387" eb="392">
      <t>リュウイキゲスイドウ</t>
    </rPh>
    <rPh sb="392" eb="399">
      <t>イジカンリフタンキン</t>
    </rPh>
    <rPh sb="400" eb="404">
      <t>タイショウケイヒ</t>
    </rPh>
    <rPh sb="407" eb="408">
      <t>シ</t>
    </rPh>
    <rPh sb="438" eb="443">
      <t>リュウイキゲスイドウ</t>
    </rPh>
    <rPh sb="443" eb="450">
      <t>イジカンリフタンキン</t>
    </rPh>
    <rPh sb="451" eb="455">
      <t>ブッカジョウショウ</t>
    </rPh>
    <rPh sb="455" eb="456">
      <t>トウ</t>
    </rPh>
    <rPh sb="474" eb="476">
      <t>アッカ</t>
    </rPh>
    <rPh sb="477" eb="479">
      <t>ケネン</t>
    </rPh>
    <rPh sb="484" eb="488">
      <t>スイセンカリツ</t>
    </rPh>
    <phoneticPr fontId="4"/>
  </si>
  <si>
    <r>
      <t>　令和6年度は、人口推移は安定しており、有収水量も横ばいです。使用料収入は微減となったものの、令和3年の使用料改定による効果から経費回収率はぼぼ100％を維持しています。しかし将来的な人口減少の予測から</t>
    </r>
    <r>
      <rPr>
        <sz val="11"/>
        <rFont val="ＭＳ ゴシック"/>
        <family val="3"/>
        <charset val="128"/>
      </rPr>
      <t>収入が減少すると見込む一方で、一斉に増加する更新需要、全国的な人件費や物価高騰が経営を圧迫し始めるとともに、技術職員を中心に人材確保にも苦慮しています。
　長岡京市上下水道事業審議会からはW-PPP（官民連携方式民間委託）の活用を含め制度の変化を注視し、先進事例や新技術の研究を進めつつ支出総額の圧縮を求められました。
　今後も従来通りの経費縮減に努めるだけでなく、将来人口予測に基づく適正な規模とする施設更新や新たな技術・経営手法を取り入れ支出総額の圧縮に努め将来にわたり安定した事業運営を進めます</t>
    </r>
    <r>
      <rPr>
        <sz val="11"/>
        <color theme="1"/>
        <rFont val="ＭＳ ゴシック"/>
        <family val="3"/>
        <charset val="128"/>
      </rPr>
      <t>。</t>
    </r>
    <rPh sb="8" eb="10">
      <t>ジンコウ</t>
    </rPh>
    <rPh sb="10" eb="12">
      <t>スイイ</t>
    </rPh>
    <rPh sb="13" eb="15">
      <t>アンテイ</t>
    </rPh>
    <rPh sb="20" eb="24">
      <t>ユウシュウスイリョウ</t>
    </rPh>
    <rPh sb="25" eb="26">
      <t>ヨコ</t>
    </rPh>
    <rPh sb="31" eb="36">
      <t>シヨウリョウシュウニュウ</t>
    </rPh>
    <rPh sb="37" eb="39">
      <t>ビゲン</t>
    </rPh>
    <rPh sb="47" eb="49">
      <t>レイワ</t>
    </rPh>
    <rPh sb="50" eb="51">
      <t>ネン</t>
    </rPh>
    <rPh sb="52" eb="57">
      <t>シヨウリョウカイテイ</t>
    </rPh>
    <rPh sb="60" eb="62">
      <t>コウカ</t>
    </rPh>
    <rPh sb="64" eb="69">
      <t>ケイヒカイシュウリツ</t>
    </rPh>
    <rPh sb="77" eb="79">
      <t>イジ</t>
    </rPh>
    <rPh sb="88" eb="91">
      <t>ショウライテキ</t>
    </rPh>
    <rPh sb="92" eb="94">
      <t>ジンコウ</t>
    </rPh>
    <rPh sb="94" eb="96">
      <t>ゲンショウ</t>
    </rPh>
    <rPh sb="97" eb="99">
      <t>ヨソク</t>
    </rPh>
    <rPh sb="109" eb="111">
      <t>ミコ</t>
    </rPh>
    <rPh sb="112" eb="114">
      <t>イッポウ</t>
    </rPh>
    <rPh sb="123" eb="127">
      <t>コウシンジュヨウ</t>
    </rPh>
    <rPh sb="161" eb="163">
      <t>チュウシン</t>
    </rPh>
    <rPh sb="170" eb="172">
      <t>クリョ</t>
    </rPh>
    <rPh sb="179" eb="183">
      <t>ナガオカキョウシ</t>
    </rPh>
    <rPh sb="186" eb="188">
      <t>カダイ</t>
    </rPh>
    <rPh sb="188" eb="190">
      <t>タイオウ</t>
    </rPh>
    <rPh sb="203" eb="205">
      <t>シヤ</t>
    </rPh>
    <rPh sb="206" eb="207">
      <t>フク</t>
    </rPh>
    <rPh sb="209" eb="213">
      <t>シシュツソウガク</t>
    </rPh>
    <rPh sb="215" eb="216">
      <t>モト</t>
    </rPh>
    <rPh sb="218" eb="220">
      <t>セイド</t>
    </rPh>
    <rPh sb="221" eb="223">
      <t>ヘンカ</t>
    </rPh>
    <rPh sb="224" eb="226">
      <t>チュウシ</t>
    </rPh>
    <rPh sb="228" eb="232">
      <t>センシンジレイ</t>
    </rPh>
    <rPh sb="233" eb="236">
      <t>シンギジュツ</t>
    </rPh>
    <rPh sb="237" eb="239">
      <t>ケンキュウ</t>
    </rPh>
    <rPh sb="240" eb="241">
      <t>スス</t>
    </rPh>
    <rPh sb="247" eb="249">
      <t>コンゴ</t>
    </rPh>
    <rPh sb="255" eb="257">
      <t>ケイエイ</t>
    </rPh>
    <rPh sb="262" eb="264">
      <t>コンゴ</t>
    </rPh>
    <rPh sb="266" eb="268">
      <t>ジュウライ</t>
    </rPh>
    <rPh sb="268" eb="269">
      <t>ドオ</t>
    </rPh>
    <rPh sb="270" eb="272">
      <t>ケイヒ</t>
    </rPh>
    <rPh sb="276" eb="277">
      <t>ツト</t>
    </rPh>
    <rPh sb="285" eb="287">
      <t>ショウライ</t>
    </rPh>
    <rPh sb="287" eb="289">
      <t>ジンコウ</t>
    </rPh>
    <rPh sb="289" eb="291">
      <t>ヨソク</t>
    </rPh>
    <rPh sb="292" eb="293">
      <t>モト</t>
    </rPh>
    <rPh sb="308" eb="309">
      <t>アラ</t>
    </rPh>
    <rPh sb="318" eb="319">
      <t>ト</t>
    </rPh>
    <rPh sb="320" eb="321">
      <t>イ</t>
    </rPh>
    <rPh sb="322" eb="326">
      <t>シシュツソウガク</t>
    </rPh>
    <rPh sb="327" eb="329">
      <t>アッシュク</t>
    </rPh>
    <rPh sb="330" eb="331">
      <t>ツト</t>
    </rPh>
    <rPh sb="347" eb="34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</si>
</sst>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7.0000000000000007E-2</c:v>
                </c:pt>
                <c:pt idx="2">
                  <c:v>0.12</c:v>
                </c:pt>
                <c:pt idx="3">
                  <c:v>0.08</c:v>
                </c:pt>
                <c:pt idx="4">
                  <c:v>0.05</c:v>
                </c:pt>
              </c:numCache>
            </c:numRef>
          </c:val>
          <c:extLst>
            <c:ext xmlns:c16="http://schemas.microsoft.com/office/drawing/2014/chart" uri="{C3380CC4-5D6E-409C-BE32-E72D297353CC}">
              <c16:uniqueId val="{00000000-4F00-465F-BBEF-A48298AD69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0.35</c:v>
                </c:pt>
                <c:pt idx="2">
                  <c:v>0.1</c:v>
                </c:pt>
                <c:pt idx="3">
                  <c:v>1.51</c:v>
                </c:pt>
                <c:pt idx="4">
                  <c:v>0.17</c:v>
                </c:pt>
              </c:numCache>
            </c:numRef>
          </c:val>
          <c:smooth val="0"/>
          <c:extLst>
            <c:ext xmlns:c16="http://schemas.microsoft.com/office/drawing/2014/chart" uri="{C3380CC4-5D6E-409C-BE32-E72D297353CC}">
              <c16:uniqueId val="{00000001-4F00-465F-BBEF-A48298AD69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14-4C41-B116-F3B0DF4616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80.11</c:v>
                </c:pt>
                <c:pt idx="1">
                  <c:v>82.83</c:v>
                </c:pt>
                <c:pt idx="2">
                  <c:v>69.38</c:v>
                </c:pt>
                <c:pt idx="3">
                  <c:v>70.39</c:v>
                </c:pt>
                <c:pt idx="4">
                  <c:v>72.13</c:v>
                </c:pt>
              </c:numCache>
            </c:numRef>
          </c:val>
          <c:smooth val="0"/>
          <c:extLst>
            <c:ext xmlns:c16="http://schemas.microsoft.com/office/drawing/2014/chart" uri="{C3380CC4-5D6E-409C-BE32-E72D297353CC}">
              <c16:uniqueId val="{00000001-A614-4C41-B116-F3B0DF4616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99.24</c:v>
                </c:pt>
                <c:pt idx="1">
                  <c:v>99.33</c:v>
                </c:pt>
                <c:pt idx="2">
                  <c:v>99.37</c:v>
                </c:pt>
                <c:pt idx="3">
                  <c:v>99.41</c:v>
                </c:pt>
                <c:pt idx="4">
                  <c:v>99.45</c:v>
                </c:pt>
              </c:numCache>
            </c:numRef>
          </c:val>
          <c:extLst>
            <c:ext xmlns:c16="http://schemas.microsoft.com/office/drawing/2014/chart" uri="{C3380CC4-5D6E-409C-BE32-E72D297353CC}">
              <c16:uniqueId val="{00000000-34D3-411A-8E84-CB7E60F779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95.96</c:v>
                </c:pt>
                <c:pt idx="1">
                  <c:v>95.73</c:v>
                </c:pt>
                <c:pt idx="2">
                  <c:v>96.1</c:v>
                </c:pt>
                <c:pt idx="3">
                  <c:v>96.61</c:v>
                </c:pt>
                <c:pt idx="4">
                  <c:v>96.35</c:v>
                </c:pt>
              </c:numCache>
            </c:numRef>
          </c:val>
          <c:smooth val="0"/>
          <c:extLst>
            <c:ext xmlns:c16="http://schemas.microsoft.com/office/drawing/2014/chart" uri="{C3380CC4-5D6E-409C-BE32-E72D297353CC}">
              <c16:uniqueId val="{00000001-34D3-411A-8E84-CB7E60F779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103.15</c:v>
                </c:pt>
                <c:pt idx="1">
                  <c:v>108.92</c:v>
                </c:pt>
                <c:pt idx="2">
                  <c:v>115.09</c:v>
                </c:pt>
                <c:pt idx="3">
                  <c:v>115.48</c:v>
                </c:pt>
                <c:pt idx="4">
                  <c:v>116.25</c:v>
                </c:pt>
              </c:numCache>
            </c:numRef>
          </c:val>
          <c:extLst>
            <c:ext xmlns:c16="http://schemas.microsoft.com/office/drawing/2014/chart" uri="{C3380CC4-5D6E-409C-BE32-E72D297353CC}">
              <c16:uniqueId val="{00000000-F02F-4111-BBE8-491D4C00FA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107.87</c:v>
                </c:pt>
                <c:pt idx="1">
                  <c:v>109.78</c:v>
                </c:pt>
                <c:pt idx="2">
                  <c:v>109.96</c:v>
                </c:pt>
                <c:pt idx="3">
                  <c:v>109.44</c:v>
                </c:pt>
                <c:pt idx="4">
                  <c:v>109.53</c:v>
                </c:pt>
              </c:numCache>
            </c:numRef>
          </c:val>
          <c:smooth val="0"/>
          <c:extLst>
            <c:ext xmlns:c16="http://schemas.microsoft.com/office/drawing/2014/chart" uri="{C3380CC4-5D6E-409C-BE32-E72D297353CC}">
              <c16:uniqueId val="{00000001-F02F-4111-BBE8-491D4C00FA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15.87</c:v>
                </c:pt>
                <c:pt idx="1">
                  <c:v>19.73</c:v>
                </c:pt>
                <c:pt idx="2">
                  <c:v>23.58</c:v>
                </c:pt>
                <c:pt idx="3">
                  <c:v>27.38</c:v>
                </c:pt>
                <c:pt idx="4">
                  <c:v>30.84</c:v>
                </c:pt>
              </c:numCache>
            </c:numRef>
          </c:val>
          <c:extLst>
            <c:ext xmlns:c16="http://schemas.microsoft.com/office/drawing/2014/chart" uri="{C3380CC4-5D6E-409C-BE32-E72D297353CC}">
              <c16:uniqueId val="{00000000-AF8F-4AF5-B178-34407E9B37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20.23</c:v>
                </c:pt>
                <c:pt idx="1">
                  <c:v>22.34</c:v>
                </c:pt>
                <c:pt idx="2">
                  <c:v>24.65</c:v>
                </c:pt>
                <c:pt idx="3">
                  <c:v>24.87</c:v>
                </c:pt>
                <c:pt idx="4">
                  <c:v>26.94</c:v>
                </c:pt>
              </c:numCache>
            </c:numRef>
          </c:val>
          <c:smooth val="0"/>
          <c:extLst>
            <c:ext xmlns:c16="http://schemas.microsoft.com/office/drawing/2014/chart" uri="{C3380CC4-5D6E-409C-BE32-E72D297353CC}">
              <c16:uniqueId val="{00000001-AF8F-4AF5-B178-34407E9B37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B5-484F-912D-458290AA8E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1.63</c:v>
                </c:pt>
                <c:pt idx="1">
                  <c:v>1.94</c:v>
                </c:pt>
                <c:pt idx="2">
                  <c:v>2.42</c:v>
                </c:pt>
                <c:pt idx="3">
                  <c:v>3</c:v>
                </c:pt>
                <c:pt idx="4">
                  <c:v>3.91</c:v>
                </c:pt>
              </c:numCache>
            </c:numRef>
          </c:val>
          <c:smooth val="0"/>
          <c:extLst>
            <c:ext xmlns:c16="http://schemas.microsoft.com/office/drawing/2014/chart" uri="{C3380CC4-5D6E-409C-BE32-E72D297353CC}">
              <c16:uniqueId val="{00000001-75B5-484F-912D-458290AA8E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D2-4EB5-BFAC-6D5D2974E8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11.59</c:v>
                </c:pt>
                <c:pt idx="1">
                  <c:v>9.36</c:v>
                </c:pt>
                <c:pt idx="2">
                  <c:v>7.56</c:v>
                </c:pt>
                <c:pt idx="3">
                  <c:v>5.84</c:v>
                </c:pt>
                <c:pt idx="4">
                  <c:v>3.58</c:v>
                </c:pt>
              </c:numCache>
            </c:numRef>
          </c:val>
          <c:smooth val="0"/>
          <c:extLst>
            <c:ext xmlns:c16="http://schemas.microsoft.com/office/drawing/2014/chart" uri="{C3380CC4-5D6E-409C-BE32-E72D297353CC}">
              <c16:uniqueId val="{00000001-8FD2-4EB5-BFAC-6D5D2974E8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24.61</c:v>
                </c:pt>
                <c:pt idx="1">
                  <c:v>24.44</c:v>
                </c:pt>
                <c:pt idx="2">
                  <c:v>27.38</c:v>
                </c:pt>
                <c:pt idx="3">
                  <c:v>39.880000000000003</c:v>
                </c:pt>
                <c:pt idx="4">
                  <c:v>32.47</c:v>
                </c:pt>
              </c:numCache>
            </c:numRef>
          </c:val>
          <c:extLst>
            <c:ext xmlns:c16="http://schemas.microsoft.com/office/drawing/2014/chart" uri="{C3380CC4-5D6E-409C-BE32-E72D297353CC}">
              <c16:uniqueId val="{00000000-AF5C-4741-9270-FEFC6A5DBA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37.200000000000003</c:v>
                </c:pt>
                <c:pt idx="1">
                  <c:v>47.13</c:v>
                </c:pt>
                <c:pt idx="2">
                  <c:v>50.85</c:v>
                </c:pt>
                <c:pt idx="3">
                  <c:v>63.13</c:v>
                </c:pt>
                <c:pt idx="4">
                  <c:v>70.599999999999994</c:v>
                </c:pt>
              </c:numCache>
            </c:numRef>
          </c:val>
          <c:smooth val="0"/>
          <c:extLst>
            <c:ext xmlns:c16="http://schemas.microsoft.com/office/drawing/2014/chart" uri="{C3380CC4-5D6E-409C-BE32-E72D297353CC}">
              <c16:uniqueId val="{00000001-AF5C-4741-9270-FEFC6A5DBA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1158.0899999999999</c:v>
                </c:pt>
                <c:pt idx="1">
                  <c:v>998.03</c:v>
                </c:pt>
                <c:pt idx="2">
                  <c:v>829.27</c:v>
                </c:pt>
                <c:pt idx="3">
                  <c:v>760.66</c:v>
                </c:pt>
                <c:pt idx="4">
                  <c:v>693.21</c:v>
                </c:pt>
              </c:numCache>
            </c:numRef>
          </c:val>
          <c:extLst>
            <c:ext xmlns:c16="http://schemas.microsoft.com/office/drawing/2014/chart" uri="{C3380CC4-5D6E-409C-BE32-E72D297353CC}">
              <c16:uniqueId val="{00000000-5F26-4541-9476-58A40DF085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843.72</c:v>
                </c:pt>
                <c:pt idx="1">
                  <c:v>788.62</c:v>
                </c:pt>
                <c:pt idx="2">
                  <c:v>772.15</c:v>
                </c:pt>
                <c:pt idx="3">
                  <c:v>717.6</c:v>
                </c:pt>
                <c:pt idx="4">
                  <c:v>718.5</c:v>
                </c:pt>
              </c:numCache>
            </c:numRef>
          </c:val>
          <c:smooth val="0"/>
          <c:extLst>
            <c:ext xmlns:c16="http://schemas.microsoft.com/office/drawing/2014/chart" uri="{C3380CC4-5D6E-409C-BE32-E72D297353CC}">
              <c16:uniqueId val="{00000001-5F26-4541-9476-58A40DF085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81.96</c:v>
                </c:pt>
                <c:pt idx="1">
                  <c:v>89.67</c:v>
                </c:pt>
                <c:pt idx="2">
                  <c:v>99.09</c:v>
                </c:pt>
                <c:pt idx="3">
                  <c:v>99.17</c:v>
                </c:pt>
                <c:pt idx="4">
                  <c:v>99.06</c:v>
                </c:pt>
              </c:numCache>
            </c:numRef>
          </c:val>
          <c:extLst>
            <c:ext xmlns:c16="http://schemas.microsoft.com/office/drawing/2014/chart" uri="{C3380CC4-5D6E-409C-BE32-E72D297353CC}">
              <c16:uniqueId val="{00000000-779E-4A01-B91B-FC4945810E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94.81</c:v>
                </c:pt>
                <c:pt idx="1">
                  <c:v>99.88</c:v>
                </c:pt>
                <c:pt idx="2">
                  <c:v>98.82</c:v>
                </c:pt>
                <c:pt idx="3">
                  <c:v>97.58</c:v>
                </c:pt>
                <c:pt idx="4">
                  <c:v>98.33</c:v>
                </c:pt>
              </c:numCache>
            </c:numRef>
          </c:val>
          <c:smooth val="0"/>
          <c:extLst>
            <c:ext xmlns:c16="http://schemas.microsoft.com/office/drawing/2014/chart" uri="{C3380CC4-5D6E-409C-BE32-E72D297353CC}">
              <c16:uniqueId val="{00000001-779E-4A01-B91B-FC4945810E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150.66999999999999</c:v>
                </c:pt>
                <c:pt idx="1">
                  <c:v>150.80000000000001</c:v>
                </c:pt>
                <c:pt idx="2">
                  <c:v>150.78</c:v>
                </c:pt>
                <c:pt idx="3">
                  <c:v>150.91999999999999</c:v>
                </c:pt>
                <c:pt idx="4">
                  <c:v>150.80000000000001</c:v>
                </c:pt>
              </c:numCache>
            </c:numRef>
          </c:val>
          <c:extLst>
            <c:ext xmlns:c16="http://schemas.microsoft.com/office/drawing/2014/chart" uri="{C3380CC4-5D6E-409C-BE32-E72D297353CC}">
              <c16:uniqueId val="{00000000-2829-4067-92A0-D69A9680BB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129.9</c:v>
                </c:pt>
                <c:pt idx="1">
                  <c:v>126.94</c:v>
                </c:pt>
                <c:pt idx="2">
                  <c:v>128.38999999999999</c:v>
                </c:pt>
                <c:pt idx="3">
                  <c:v>129.85</c:v>
                </c:pt>
                <c:pt idx="4">
                  <c:v>133.66</c:v>
                </c:pt>
              </c:numCache>
            </c:numRef>
          </c:val>
          <c:smooth val="0"/>
          <c:extLst>
            <c:ext xmlns:c16="http://schemas.microsoft.com/office/drawing/2014/chart" uri="{C3380CC4-5D6E-409C-BE32-E72D297353CC}">
              <c16:uniqueId val="{00000001-2829-4067-92A0-D69A9680BB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長岡京市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Bb1</v>
      </c>
      <c r="X8" s="39"/>
      <c r="Y8" s="39"/>
      <c r="Z8" s="39"/>
      <c r="AA8" s="39"/>
      <c r="AB8" s="39"/>
      <c r="AC8" s="39"/>
      <c r="AD8" s="40" t="str">
        <f>データ!$M$6</f>
        <v>非設置</v>
      </c>
      <c r="AE8" s="40"/>
      <c r="AF8" s="40"/>
      <c r="AG8" s="40"/>
      <c r="AH8" s="40"/>
      <c r="AI8" s="40"/>
      <c r="AJ8" s="40"/>
      <c r="AK8" s="3"/>
      <c r="AL8" s="41">
        <f>データ!S6</f>
        <v>82218</v>
      </c>
      <c r="AM8" s="41"/>
      <c r="AN8" s="41"/>
      <c r="AO8" s="41"/>
      <c r="AP8" s="41"/>
      <c r="AQ8" s="41"/>
      <c r="AR8" s="41"/>
      <c r="AS8" s="41"/>
      <c r="AT8" s="34">
        <f>データ!T6</f>
        <v>19.170000000000002</v>
      </c>
      <c r="AU8" s="34"/>
      <c r="AV8" s="34"/>
      <c r="AW8" s="34"/>
      <c r="AX8" s="34"/>
      <c r="AY8" s="34"/>
      <c r="AZ8" s="34"/>
      <c r="BA8" s="34"/>
      <c r="BB8" s="34">
        <f>データ!U6</f>
        <v>4288.8900000000003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61.41</v>
      </c>
      <c r="J10" s="34"/>
      <c r="K10" s="34"/>
      <c r="L10" s="34"/>
      <c r="M10" s="34"/>
      <c r="N10" s="34"/>
      <c r="O10" s="34"/>
      <c r="P10" s="34">
        <f>データ!P6</f>
        <v>99.93</v>
      </c>
      <c r="Q10" s="34"/>
      <c r="R10" s="34"/>
      <c r="S10" s="34"/>
      <c r="T10" s="34"/>
      <c r="U10" s="34"/>
      <c r="V10" s="34"/>
      <c r="W10" s="34">
        <f>データ!Q6</f>
        <v>86.16</v>
      </c>
      <c r="X10" s="34"/>
      <c r="Y10" s="34"/>
      <c r="Z10" s="34"/>
      <c r="AA10" s="34"/>
      <c r="AB10" s="34"/>
      <c r="AC10" s="34"/>
      <c r="AD10" s="41">
        <f>データ!R6</f>
        <v>2656</v>
      </c>
      <c r="AE10" s="41"/>
      <c r="AF10" s="41"/>
      <c r="AG10" s="41"/>
      <c r="AH10" s="41"/>
      <c r="AI10" s="41"/>
      <c r="AJ10" s="41"/>
      <c r="AK10" s="2"/>
      <c r="AL10" s="41">
        <f>データ!V6</f>
        <v>82063</v>
      </c>
      <c r="AM10" s="41"/>
      <c r="AN10" s="41"/>
      <c r="AO10" s="41"/>
      <c r="AP10" s="41"/>
      <c r="AQ10" s="41"/>
      <c r="AR10" s="41"/>
      <c r="AS10" s="41"/>
      <c r="AT10" s="34">
        <f>データ!W6</f>
        <v>9.7799999999999994</v>
      </c>
      <c r="AU10" s="34"/>
      <c r="AV10" s="34"/>
      <c r="AW10" s="34"/>
      <c r="AX10" s="34"/>
      <c r="AY10" s="34"/>
      <c r="AZ10" s="34"/>
      <c r="BA10" s="34"/>
      <c r="BB10" s="34">
        <f>データ!X6</f>
        <v>8390.9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YvaetHSSlRNcWezpB6TGjqx0NnpNtjNnlWh967cfsXnlqEa/maSkDJ12zQgxpyiwh07v9LXqt9HHiAwr0Bnw==" saltValue="aQ/uW0Dg7KSMfw4BOmY3M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262099</v>
      </c>
      <c r="D6" s="19">
        <f t="shared" si="3"/>
        <v>46</v>
      </c>
      <c r="E6" s="19">
        <f t="shared" si="3"/>
        <v>17</v>
      </c>
      <c r="F6" s="19">
        <f t="shared" si="3"/>
        <v>1</v>
      </c>
      <c r="G6" s="19">
        <f t="shared" si="3"/>
        <v>0</v>
      </c>
      <c r="H6" s="19" t="str">
        <f t="shared" si="3"/>
        <v>京都府　長岡京市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61.41</v>
      </c>
      <c r="P6" s="20">
        <f t="shared" si="3"/>
        <v>99.93</v>
      </c>
      <c r="Q6" s="20">
        <f t="shared" si="3"/>
        <v>86.16</v>
      </c>
      <c r="R6" s="20">
        <f t="shared" si="3"/>
        <v>2656</v>
      </c>
      <c r="S6" s="20">
        <f t="shared" si="3"/>
        <v>82218</v>
      </c>
      <c r="T6" s="20">
        <f t="shared" si="3"/>
        <v>19.170000000000002</v>
      </c>
      <c r="U6" s="20">
        <f t="shared" si="3"/>
        <v>4288.8900000000003</v>
      </c>
      <c r="V6" s="20">
        <f t="shared" si="3"/>
        <v>82063</v>
      </c>
      <c r="W6" s="20">
        <f t="shared" si="3"/>
        <v>9.7799999999999994</v>
      </c>
      <c r="X6" s="20">
        <f t="shared" si="3"/>
        <v>8390.9</v>
      </c>
      <c r="Y6" s="21">
        <f>IF(Y7="",NA(),Y7)</f>
        <v>103.15</v>
      </c>
      <c r="Z6" s="21">
        <f t="shared" ref="Z6:AH6" si="4">IF(Z7="",NA(),Z7)</f>
        <v>108.92</v>
      </c>
      <c r="AA6" s="21">
        <f t="shared" si="4"/>
        <v>115.09</v>
      </c>
      <c r="AB6" s="21">
        <f t="shared" si="4"/>
        <v>115.48</v>
      </c>
      <c r="AC6" s="21">
        <f t="shared" si="4"/>
        <v>116.25</v>
      </c>
      <c r="AD6" s="21">
        <f t="shared" si="4"/>
        <v>107.87</v>
      </c>
      <c r="AE6" s="21">
        <f t="shared" si="4"/>
        <v>109.78</v>
      </c>
      <c r="AF6" s="21">
        <f t="shared" si="4"/>
        <v>109.96</v>
      </c>
      <c r="AG6" s="21">
        <f t="shared" si="4"/>
        <v>109.44</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11.59</v>
      </c>
      <c r="AP6" s="21">
        <f t="shared" si="5"/>
        <v>9.36</v>
      </c>
      <c r="AQ6" s="21">
        <f t="shared" si="5"/>
        <v>7.56</v>
      </c>
      <c r="AR6" s="21">
        <f t="shared" si="5"/>
        <v>5.84</v>
      </c>
      <c r="AS6" s="21">
        <f t="shared" si="5"/>
        <v>3.58</v>
      </c>
      <c r="AT6" s="20" t="str">
        <f>IF(AT7="","",IF(AT7="-","【-】","【"&amp;SUBSTITUTE(TEXT(AT7,"#,##0.00"),"-","△")&amp;"】"))</f>
        <v>【3.12】</v>
      </c>
      <c r="AU6" s="21">
        <f>IF(AU7="",NA(),AU7)</f>
        <v>24.61</v>
      </c>
      <c r="AV6" s="21">
        <f t="shared" ref="AV6:BD6" si="6">IF(AV7="",NA(),AV7)</f>
        <v>24.44</v>
      </c>
      <c r="AW6" s="21">
        <f t="shared" si="6"/>
        <v>27.38</v>
      </c>
      <c r="AX6" s="21">
        <f t="shared" si="6"/>
        <v>39.880000000000003</v>
      </c>
      <c r="AY6" s="21">
        <f t="shared" si="6"/>
        <v>32.47</v>
      </c>
      <c r="AZ6" s="21">
        <f t="shared" si="6"/>
        <v>37.200000000000003</v>
      </c>
      <c r="BA6" s="21">
        <f t="shared" si="6"/>
        <v>47.13</v>
      </c>
      <c r="BB6" s="21">
        <f t="shared" si="6"/>
        <v>50.85</v>
      </c>
      <c r="BC6" s="21">
        <f t="shared" si="6"/>
        <v>63.13</v>
      </c>
      <c r="BD6" s="21">
        <f t="shared" si="6"/>
        <v>70.599999999999994</v>
      </c>
      <c r="BE6" s="20" t="str">
        <f>IF(BE7="","",IF(BE7="-","【-】","【"&amp;SUBSTITUTE(TEXT(BE7,"#,##0.00"),"-","△")&amp;"】"))</f>
        <v>【82.75】</v>
      </c>
      <c r="BF6" s="21">
        <f>IF(BF7="",NA(),BF7)</f>
        <v>1158.0899999999999</v>
      </c>
      <c r="BG6" s="21">
        <f t="shared" ref="BG6:BO6" si="7">IF(BG7="",NA(),BG7)</f>
        <v>998.03</v>
      </c>
      <c r="BH6" s="21">
        <f t="shared" si="7"/>
        <v>829.27</v>
      </c>
      <c r="BI6" s="21">
        <f t="shared" si="7"/>
        <v>760.66</v>
      </c>
      <c r="BJ6" s="21">
        <f t="shared" si="7"/>
        <v>693.21</v>
      </c>
      <c r="BK6" s="21">
        <f t="shared" si="7"/>
        <v>843.72</v>
      </c>
      <c r="BL6" s="21">
        <f t="shared" si="7"/>
        <v>788.62</v>
      </c>
      <c r="BM6" s="21">
        <f t="shared" si="7"/>
        <v>772.15</v>
      </c>
      <c r="BN6" s="21">
        <f t="shared" si="7"/>
        <v>717.6</v>
      </c>
      <c r="BO6" s="21">
        <f t="shared" si="7"/>
        <v>718.5</v>
      </c>
      <c r="BP6" s="20" t="str">
        <f>IF(BP7="","",IF(BP7="-","【-】","【"&amp;SUBSTITUTE(TEXT(BP7,"#,##0.00"),"-","△")&amp;"】"))</f>
        <v>【602.56】</v>
      </c>
      <c r="BQ6" s="21">
        <f>IF(BQ7="",NA(),BQ7)</f>
        <v>81.96</v>
      </c>
      <c r="BR6" s="21">
        <f t="shared" ref="BR6:BZ6" si="8">IF(BR7="",NA(),BR7)</f>
        <v>89.67</v>
      </c>
      <c r="BS6" s="21">
        <f t="shared" si="8"/>
        <v>99.09</v>
      </c>
      <c r="BT6" s="21">
        <f t="shared" si="8"/>
        <v>99.17</v>
      </c>
      <c r="BU6" s="21">
        <f t="shared" si="8"/>
        <v>99.06</v>
      </c>
      <c r="BV6" s="21">
        <f t="shared" si="8"/>
        <v>94.81</v>
      </c>
      <c r="BW6" s="21">
        <f t="shared" si="8"/>
        <v>99.88</v>
      </c>
      <c r="BX6" s="21">
        <f t="shared" si="8"/>
        <v>98.82</v>
      </c>
      <c r="BY6" s="21">
        <f t="shared" si="8"/>
        <v>97.58</v>
      </c>
      <c r="BZ6" s="21">
        <f t="shared" si="8"/>
        <v>98.33</v>
      </c>
      <c r="CA6" s="20" t="str">
        <f>IF(CA7="","",IF(CA7="-","【-】","【"&amp;SUBSTITUTE(TEXT(CA7,"#,##0.00"),"-","△")&amp;"】"))</f>
        <v>【97.94】</v>
      </c>
      <c r="CB6" s="21">
        <f>IF(CB7="",NA(),CB7)</f>
        <v>150.66999999999999</v>
      </c>
      <c r="CC6" s="21">
        <f t="shared" ref="CC6:CK6" si="9">IF(CC7="",NA(),CC7)</f>
        <v>150.80000000000001</v>
      </c>
      <c r="CD6" s="21">
        <f t="shared" si="9"/>
        <v>150.78</v>
      </c>
      <c r="CE6" s="21">
        <f t="shared" si="9"/>
        <v>150.91999999999999</v>
      </c>
      <c r="CF6" s="21">
        <f t="shared" si="9"/>
        <v>150.80000000000001</v>
      </c>
      <c r="CG6" s="21">
        <f t="shared" si="9"/>
        <v>129.9</v>
      </c>
      <c r="CH6" s="21">
        <f t="shared" si="9"/>
        <v>126.94</v>
      </c>
      <c r="CI6" s="21">
        <f t="shared" si="9"/>
        <v>128.38999999999999</v>
      </c>
      <c r="CJ6" s="21">
        <f t="shared" si="9"/>
        <v>129.85</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80.11</v>
      </c>
      <c r="CS6" s="21">
        <f t="shared" si="10"/>
        <v>82.83</v>
      </c>
      <c r="CT6" s="21">
        <f t="shared" si="10"/>
        <v>69.38</v>
      </c>
      <c r="CU6" s="21">
        <f t="shared" si="10"/>
        <v>70.39</v>
      </c>
      <c r="CV6" s="21">
        <f t="shared" si="10"/>
        <v>72.13</v>
      </c>
      <c r="CW6" s="20" t="str">
        <f>IF(CW7="","",IF(CW7="-","【-】","【"&amp;SUBSTITUTE(TEXT(CW7,"#,##0.00"),"-","△")&amp;"】"))</f>
        <v>【60.13】</v>
      </c>
      <c r="CX6" s="21">
        <f>IF(CX7="",NA(),CX7)</f>
        <v>99.24</v>
      </c>
      <c r="CY6" s="21">
        <f t="shared" ref="CY6:DG6" si="11">IF(CY7="",NA(),CY7)</f>
        <v>99.33</v>
      </c>
      <c r="CZ6" s="21">
        <f t="shared" si="11"/>
        <v>99.37</v>
      </c>
      <c r="DA6" s="21">
        <f t="shared" si="11"/>
        <v>99.41</v>
      </c>
      <c r="DB6" s="21">
        <f t="shared" si="11"/>
        <v>99.45</v>
      </c>
      <c r="DC6" s="21">
        <f t="shared" si="11"/>
        <v>95.96</v>
      </c>
      <c r="DD6" s="21">
        <f t="shared" si="11"/>
        <v>95.73</v>
      </c>
      <c r="DE6" s="21">
        <f t="shared" si="11"/>
        <v>96.1</v>
      </c>
      <c r="DF6" s="21">
        <f t="shared" si="11"/>
        <v>96.61</v>
      </c>
      <c r="DG6" s="21">
        <f t="shared" si="11"/>
        <v>96.35</v>
      </c>
      <c r="DH6" s="20" t="str">
        <f>IF(DH7="","",IF(DH7="-","【-】","【"&amp;SUBSTITUTE(TEXT(DH7,"#,##0.00"),"-","△")&amp;"】"))</f>
        <v>【96.00】</v>
      </c>
      <c r="DI6" s="21">
        <f>IF(DI7="",NA(),DI7)</f>
        <v>15.87</v>
      </c>
      <c r="DJ6" s="21">
        <f t="shared" ref="DJ6:DR6" si="12">IF(DJ7="",NA(),DJ7)</f>
        <v>19.73</v>
      </c>
      <c r="DK6" s="21">
        <f t="shared" si="12"/>
        <v>23.58</v>
      </c>
      <c r="DL6" s="21">
        <f t="shared" si="12"/>
        <v>27.38</v>
      </c>
      <c r="DM6" s="21">
        <f t="shared" si="12"/>
        <v>30.84</v>
      </c>
      <c r="DN6" s="21">
        <f t="shared" si="12"/>
        <v>20.23</v>
      </c>
      <c r="DO6" s="21">
        <f t="shared" si="12"/>
        <v>22.34</v>
      </c>
      <c r="DP6" s="21">
        <f t="shared" si="12"/>
        <v>24.65</v>
      </c>
      <c r="DQ6" s="21">
        <f t="shared" si="12"/>
        <v>24.87</v>
      </c>
      <c r="DR6" s="21">
        <f t="shared" si="12"/>
        <v>26.94</v>
      </c>
      <c r="DS6" s="20" t="str">
        <f>IF(DS7="","",IF(DS7="-","【-】","【"&amp;SUBSTITUTE(TEXT(DS7,"#,##0.00"),"-","△")&amp;"】"))</f>
        <v>【42.20】</v>
      </c>
      <c r="DT6" s="20">
        <f>IF(DT7="",NA(),DT7)</f>
        <v>0</v>
      </c>
      <c r="DU6" s="20">
        <f t="shared" ref="DU6:EC6" si="13">IF(DU7="",NA(),DU7)</f>
        <v>0</v>
      </c>
      <c r="DV6" s="20">
        <f t="shared" si="13"/>
        <v>0</v>
      </c>
      <c r="DW6" s="20">
        <f t="shared" si="13"/>
        <v>0</v>
      </c>
      <c r="DX6" s="20">
        <f t="shared" si="13"/>
        <v>0</v>
      </c>
      <c r="DY6" s="21">
        <f t="shared" si="13"/>
        <v>1.63</v>
      </c>
      <c r="DZ6" s="21">
        <f t="shared" si="13"/>
        <v>1.94</v>
      </c>
      <c r="EA6" s="21">
        <f t="shared" si="13"/>
        <v>2.42</v>
      </c>
      <c r="EB6" s="21">
        <f t="shared" si="13"/>
        <v>3</v>
      </c>
      <c r="EC6" s="21">
        <f t="shared" si="13"/>
        <v>3.91</v>
      </c>
      <c r="ED6" s="20" t="str">
        <f>IF(ED7="","",IF(ED7="-","【-】","【"&amp;SUBSTITUTE(TEXT(ED7,"#,##0.00"),"-","△")&amp;"】"))</f>
        <v>【9.46】</v>
      </c>
      <c r="EE6" s="20">
        <f>IF(EE7="",NA(),EE7)</f>
        <v>0</v>
      </c>
      <c r="EF6" s="21">
        <f t="shared" ref="EF6:EN6" si="14">IF(EF7="",NA(),EF7)</f>
        <v>7.0000000000000007E-2</v>
      </c>
      <c r="EG6" s="21">
        <f t="shared" si="14"/>
        <v>0.12</v>
      </c>
      <c r="EH6" s="21">
        <f t="shared" si="14"/>
        <v>0.08</v>
      </c>
      <c r="EI6" s="21">
        <f t="shared" si="14"/>
        <v>0.05</v>
      </c>
      <c r="EJ6" s="21">
        <f t="shared" si="14"/>
        <v>0.12</v>
      </c>
      <c r="EK6" s="21">
        <f t="shared" si="14"/>
        <v>0.35</v>
      </c>
      <c r="EL6" s="21">
        <f t="shared" si="14"/>
        <v>0.1</v>
      </c>
      <c r="EM6" s="21">
        <f t="shared" si="14"/>
        <v>1.51</v>
      </c>
      <c r="EN6" s="21">
        <f t="shared" si="14"/>
        <v>0.17</v>
      </c>
      <c r="EO6" s="20" t="str">
        <f>IF(EO7="","",IF(EO7="-","【-】","【"&amp;SUBSTITUTE(TEXT(EO7,"#,##0.00"),"-","△")&amp;"】"))</f>
        <v>【0.19】</v>
      </c>
    </row>
    <row r="7" spans="1:148" s="22" customFormat="1" x14ac:dyDescent="0.15">
      <c r="A7" s="14"/>
      <c r="B7" s="23">
        <v>2024</v>
      </c>
      <c r="C7" s="23">
        <v>262099</v>
      </c>
      <c r="D7" s="23">
        <v>46</v>
      </c>
      <c r="E7" s="23">
        <v>17</v>
      </c>
      <c r="F7" s="23">
        <v>1</v>
      </c>
      <c r="G7" s="23">
        <v>0</v>
      </c>
      <c r="H7" s="23" t="s">
        <v>96</v>
      </c>
      <c r="I7" s="23" t="s">
        <v>97</v>
      </c>
      <c r="J7" s="23" t="s">
        <v>98</v>
      </c>
      <c r="K7" s="23" t="s">
        <v>99</v>
      </c>
      <c r="L7" s="23" t="s">
        <v>100</v>
      </c>
      <c r="M7" s="23" t="s">
        <v>101</v>
      </c>
      <c r="N7" s="24" t="s">
        <v>102</v>
      </c>
      <c r="O7" s="24">
        <v>61.41</v>
      </c>
      <c r="P7" s="24">
        <v>99.93</v>
      </c>
      <c r="Q7" s="24">
        <v>86.16</v>
      </c>
      <c r="R7" s="24">
        <v>2656</v>
      </c>
      <c r="S7" s="24">
        <v>82218</v>
      </c>
      <c r="T7" s="24">
        <v>19.170000000000002</v>
      </c>
      <c r="U7" s="24">
        <v>4288.8900000000003</v>
      </c>
      <c r="V7" s="24">
        <v>82063</v>
      </c>
      <c r="W7" s="24">
        <v>9.7799999999999994</v>
      </c>
      <c r="X7" s="24">
        <v>8390.9</v>
      </c>
      <c r="Y7" s="24">
        <v>103.15</v>
      </c>
      <c r="Z7" s="24">
        <v>108.92</v>
      </c>
      <c r="AA7" s="24">
        <v>115.09</v>
      </c>
      <c r="AB7" s="24">
        <v>115.48</v>
      </c>
      <c r="AC7" s="24">
        <v>116.25</v>
      </c>
      <c r="AD7" s="24">
        <v>107.87</v>
      </c>
      <c r="AE7" s="24">
        <v>109.78</v>
      </c>
      <c r="AF7" s="24">
        <v>109.96</v>
      </c>
      <c r="AG7" s="24">
        <v>109.44</v>
      </c>
      <c r="AH7" s="24">
        <v>109.53</v>
      </c>
      <c r="AI7" s="24">
        <v>105.36</v>
      </c>
      <c r="AJ7" s="24">
        <v>0</v>
      </c>
      <c r="AK7" s="24">
        <v>0</v>
      </c>
      <c r="AL7" s="24">
        <v>0</v>
      </c>
      <c r="AM7" s="24">
        <v>0</v>
      </c>
      <c r="AN7" s="24">
        <v>0</v>
      </c>
      <c r="AO7" s="24">
        <v>11.59</v>
      </c>
      <c r="AP7" s="24">
        <v>9.36</v>
      </c>
      <c r="AQ7" s="24">
        <v>7.56</v>
      </c>
      <c r="AR7" s="24">
        <v>5.84</v>
      </c>
      <c r="AS7" s="24">
        <v>3.58</v>
      </c>
      <c r="AT7" s="24">
        <v>3.12</v>
      </c>
      <c r="AU7" s="24">
        <v>24.61</v>
      </c>
      <c r="AV7" s="24">
        <v>24.44</v>
      </c>
      <c r="AW7" s="24">
        <v>27.38</v>
      </c>
      <c r="AX7" s="24">
        <v>39.880000000000003</v>
      </c>
      <c r="AY7" s="24">
        <v>32.47</v>
      </c>
      <c r="AZ7" s="24">
        <v>37.200000000000003</v>
      </c>
      <c r="BA7" s="24">
        <v>47.13</v>
      </c>
      <c r="BB7" s="24">
        <v>50.85</v>
      </c>
      <c r="BC7" s="24">
        <v>63.13</v>
      </c>
      <c r="BD7" s="24">
        <v>70.599999999999994</v>
      </c>
      <c r="BE7" s="24">
        <v>82.75</v>
      </c>
      <c r="BF7" s="24">
        <v>1158.0899999999999</v>
      </c>
      <c r="BG7" s="24">
        <v>998.03</v>
      </c>
      <c r="BH7" s="24">
        <v>829.27</v>
      </c>
      <c r="BI7" s="24">
        <v>760.66</v>
      </c>
      <c r="BJ7" s="24">
        <v>693.21</v>
      </c>
      <c r="BK7" s="24">
        <v>843.72</v>
      </c>
      <c r="BL7" s="24">
        <v>788.62</v>
      </c>
      <c r="BM7" s="24">
        <v>772.15</v>
      </c>
      <c r="BN7" s="24">
        <v>717.6</v>
      </c>
      <c r="BO7" s="24">
        <v>718.5</v>
      </c>
      <c r="BP7" s="24">
        <v>602.55999999999995</v>
      </c>
      <c r="BQ7" s="24">
        <v>81.96</v>
      </c>
      <c r="BR7" s="24">
        <v>89.67</v>
      </c>
      <c r="BS7" s="24">
        <v>99.09</v>
      </c>
      <c r="BT7" s="24">
        <v>99.17</v>
      </c>
      <c r="BU7" s="24">
        <v>99.06</v>
      </c>
      <c r="BV7" s="24">
        <v>94.81</v>
      </c>
      <c r="BW7" s="24">
        <v>99.88</v>
      </c>
      <c r="BX7" s="24">
        <v>98.82</v>
      </c>
      <c r="BY7" s="24">
        <v>97.58</v>
      </c>
      <c r="BZ7" s="24">
        <v>98.33</v>
      </c>
      <c r="CA7" s="24">
        <v>97.94</v>
      </c>
      <c r="CB7" s="24">
        <v>150.66999999999999</v>
      </c>
      <c r="CC7" s="24">
        <v>150.80000000000001</v>
      </c>
      <c r="CD7" s="24">
        <v>150.78</v>
      </c>
      <c r="CE7" s="24">
        <v>150.91999999999999</v>
      </c>
      <c r="CF7" s="24">
        <v>150.80000000000001</v>
      </c>
      <c r="CG7" s="24">
        <v>129.9</v>
      </c>
      <c r="CH7" s="24">
        <v>126.94</v>
      </c>
      <c r="CI7" s="24">
        <v>128.38999999999999</v>
      </c>
      <c r="CJ7" s="24">
        <v>129.85</v>
      </c>
      <c r="CK7" s="24">
        <v>133.66</v>
      </c>
      <c r="CL7" s="24">
        <v>140.97999999999999</v>
      </c>
      <c r="CM7" s="24" t="s">
        <v>102</v>
      </c>
      <c r="CN7" s="24" t="s">
        <v>102</v>
      </c>
      <c r="CO7" s="24" t="s">
        <v>102</v>
      </c>
      <c r="CP7" s="24" t="s">
        <v>102</v>
      </c>
      <c r="CQ7" s="24" t="s">
        <v>102</v>
      </c>
      <c r="CR7" s="24">
        <v>80.11</v>
      </c>
      <c r="CS7" s="24">
        <v>82.83</v>
      </c>
      <c r="CT7" s="24">
        <v>69.38</v>
      </c>
      <c r="CU7" s="24">
        <v>70.39</v>
      </c>
      <c r="CV7" s="24">
        <v>72.13</v>
      </c>
      <c r="CW7" s="24">
        <v>60.13</v>
      </c>
      <c r="CX7" s="24">
        <v>99.24</v>
      </c>
      <c r="CY7" s="24">
        <v>99.33</v>
      </c>
      <c r="CZ7" s="24">
        <v>99.37</v>
      </c>
      <c r="DA7" s="24">
        <v>99.41</v>
      </c>
      <c r="DB7" s="24">
        <v>99.45</v>
      </c>
      <c r="DC7" s="24">
        <v>95.96</v>
      </c>
      <c r="DD7" s="24">
        <v>95.73</v>
      </c>
      <c r="DE7" s="24">
        <v>96.1</v>
      </c>
      <c r="DF7" s="24">
        <v>96.61</v>
      </c>
      <c r="DG7" s="24">
        <v>96.35</v>
      </c>
      <c r="DH7" s="24">
        <v>96</v>
      </c>
      <c r="DI7" s="24">
        <v>15.87</v>
      </c>
      <c r="DJ7" s="24">
        <v>19.73</v>
      </c>
      <c r="DK7" s="24">
        <v>23.58</v>
      </c>
      <c r="DL7" s="24">
        <v>27.38</v>
      </c>
      <c r="DM7" s="24">
        <v>30.84</v>
      </c>
      <c r="DN7" s="24">
        <v>20.23</v>
      </c>
      <c r="DO7" s="24">
        <v>22.34</v>
      </c>
      <c r="DP7" s="24">
        <v>24.65</v>
      </c>
      <c r="DQ7" s="24">
        <v>24.87</v>
      </c>
      <c r="DR7" s="24">
        <v>26.94</v>
      </c>
      <c r="DS7" s="24">
        <v>42.2</v>
      </c>
      <c r="DT7" s="24">
        <v>0</v>
      </c>
      <c r="DU7" s="24">
        <v>0</v>
      </c>
      <c r="DV7" s="24">
        <v>0</v>
      </c>
      <c r="DW7" s="24">
        <v>0</v>
      </c>
      <c r="DX7" s="24">
        <v>0</v>
      </c>
      <c r="DY7" s="24">
        <v>1.63</v>
      </c>
      <c r="DZ7" s="24">
        <v>1.94</v>
      </c>
      <c r="EA7" s="24">
        <v>2.42</v>
      </c>
      <c r="EB7" s="24">
        <v>3</v>
      </c>
      <c r="EC7" s="24">
        <v>3.91</v>
      </c>
      <c r="ED7" s="24">
        <v>9.4600000000000009</v>
      </c>
      <c r="EE7" s="24">
        <v>0</v>
      </c>
      <c r="EF7" s="24">
        <v>7.0000000000000007E-2</v>
      </c>
      <c r="EG7" s="24">
        <v>0.12</v>
      </c>
      <c r="EH7" s="24">
        <v>0.08</v>
      </c>
      <c r="EI7" s="24">
        <v>0.05</v>
      </c>
      <c r="EJ7" s="24">
        <v>0.12</v>
      </c>
      <c r="EK7" s="24">
        <v>0.35</v>
      </c>
      <c r="EL7" s="24">
        <v>0.1</v>
      </c>
      <c r="EM7" s="24">
        <v>1.51</v>
      </c>
      <c r="EN7" s="24">
        <v>0.17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1514ic</cp:lastModifiedBy>
  <cp:lastPrinted>2026-02-13T01:40:28Z</cp:lastPrinted>
  <dcterms:created xsi:type="dcterms:W3CDTF">2025-12-23T06:02:44Z</dcterms:created>
  <dcterms:modified xsi:type="dcterms:W3CDTF">2026-02-13T01:59:54Z</dcterms:modified>
  <cp:category/>
</cp:coreProperties>
</file>