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N:\上下水道総務課\水道係\京都府\経営比較分析表\R8.1.14【京都府自治振興課 依頼26(金)〆】公営企業に係る「経営比較分析表」(令和６年度決算)の分析等について\水道回答\"/>
    </mc:Choice>
  </mc:AlternateContent>
  <xr:revisionPtr revIDLastSave="0" documentId="13_ncr:1_{AB4D02C1-56DA-4C7E-B455-CC475F5EA2CF}" xr6:coauthVersionLast="47" xr6:coauthVersionMax="47" xr10:uidLastSave="{00000000-0000-0000-0000-000000000000}"/>
  <workbookProtection workbookAlgorithmName="SHA-512" workbookHashValue="3OAU8kE0cJzAWnRQ9Up7lcaPLG2EuE3t9JyPtOpTTMBabWPvzN0BcVKZnyaCggi1SIoZunMcvqxd8z10tqkS7g==" workbookSaltValue="cwxLg7NLvqka9RVDfnLxT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E85" i="4"/>
  <c r="BB10" i="4"/>
  <c r="AT10" i="4"/>
  <c r="AL10" i="4"/>
  <c r="W10" i="4"/>
  <c r="P10"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<sst xmlns="http://schemas.openxmlformats.org/spreadsheetml/2006/main" count="228" uniqueCount="113">
  <si>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</si>
  <si>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</si>
  <si>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</si>
  <si>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</si>
  <si>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</si>
  <si>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</si>
  <si>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</si>
  <si>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</si>
  <si>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</si>
  <si>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</si>
  <si>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</si>
  <si>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</si>
  <si>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</si>
  <si>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</si>
  <si>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</si>
  <si>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</si>
  <si>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</si>
  <si>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</si>
  <si>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</si>
  <si>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</si>
  <si>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</si>
  <si>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</si>
  <si>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</si>
  <si>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</si>
  <si>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</si>
  <si>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</si>
  <si>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</si>
  <si>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</si>
  <si>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</si>
  <si>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</si>
  <si>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</si>
  <si>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</si>
  <si>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</si>
  <si>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</si>
  <si>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</si>
  <si>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</si>
  <si>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</si>
  <si>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</si>
  <si>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</si>
  <si>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</si>
  <si>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</si>
  <si>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</si>
  <si>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</si>
  <si>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</si>
  <si>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</si>
  <si>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</si>
  <si>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</si>
  <si>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</si>
  <si>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</si>
  <si>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</si>
  <si>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</si>
  <si>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</si>
  <si>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</si>
  <si>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</si>
  <si>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</si>
  <si>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</si>
  <si>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</si>
  <si>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</si>
  <si>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</si>
  <si>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</si>
  <si>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</si>
  <si>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</si>
  <si>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</si>
  <si>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</si>
  <si>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</si>
  <si>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</si>
  <si>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</si>
  <si>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</si>
  <si>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</si>
  <si>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</si>
  <si>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</si>
  <si>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</si>
  <si>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</si>
  <si>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</si>
  <si>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</si>
  <si>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</si>
  <si>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</si>
  <si>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</si>
  <si>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</si>
  <si>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</si>
  <si>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</si>
  <si>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</si>
  <si>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</si>
  <si>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</si>
  <si>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</si>
  <si>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</si>
  <si>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</si>
  <si>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</si>
  <si>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</si>
  <si>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</si>
  <si>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</si>
  <si>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</si>
  <si>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</si>
  <si>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長岡京市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</si>
  <si>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</si>
  <si>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</si>
  <si>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</si>
  <si>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</si>
  <si>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</si>
  <si>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</si>
  <si>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</si>
  <si>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</si>
  <si>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</si>
  <si>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</si>
  <si>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</si>
  <si>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</si>
  <si>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</si>
  <si>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</si>
  <si>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</si>
  <si>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</si>
  <si>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長岡京市上下水道ビジョン（令和2～11年）に基づき、将来にわたり安全で安心な水道水を安定的に供給していくための取り組みを進めています。令和6年度はビジョンの中間改定を行う中で、前期計画の総括と後期計画の見直しを実施しました。ビジョンの後期計画では、人口減少から料金収入が頭打ちするなかで、物価上昇に伴う費用の増加に加え、老朽化施設等の更新、耐震化等を計画的に実施していくことが求められることから、これまで以上に厳しい事業運営が見込まれます。一方で、熟練職員の退職・人手不足の影響が顕在化しており、技術の継承、業務の外部委託化、DX化に着手する必要があります。また、広域化・広域連携を通じた設備の最適化、遊休地などの活用を通じた財源確保を進めることで、持続可能な経営体制を目指す必要があります。
</t>
    <rPh sb="1" eb="5">
      <t>ナガオカキョウシ</t>
    </rPh>
    <rPh sb="5" eb="9">
      <t>ジョウゲスイドウ</t>
    </rPh>
    <rPh sb="14" eb="16">
      <t>レイワ</t>
    </rPh>
    <rPh sb="20" eb="21">
      <t>ネン</t>
    </rPh>
    <rPh sb="23" eb="24">
      <t>モト</t>
    </rPh>
    <rPh sb="68" eb="70">
      <t>レイワ</t>
    </rPh>
    <rPh sb="71" eb="73">
      <t>ネンド</t>
    </rPh>
    <rPh sb="79" eb="81">
      <t>チュウカン</t>
    </rPh>
    <rPh sb="81" eb="83">
      <t>カイテイ</t>
    </rPh>
    <rPh sb="84" eb="85">
      <t>オコナ</t>
    </rPh>
    <rPh sb="86" eb="87">
      <t>ナカ</t>
    </rPh>
    <rPh sb="89" eb="91">
      <t>ゼンキ</t>
    </rPh>
    <rPh sb="91" eb="93">
      <t>ケイカク</t>
    </rPh>
    <rPh sb="94" eb="96">
      <t>ソウカツ</t>
    </rPh>
    <rPh sb="97" eb="99">
      <t>コウキ</t>
    </rPh>
    <rPh sb="99" eb="101">
      <t>ケイカク</t>
    </rPh>
    <rPh sb="102" eb="104">
      <t>ミナオ</t>
    </rPh>
    <rPh sb="106" eb="108">
      <t>ジッシ</t>
    </rPh>
    <rPh sb="118" eb="120">
      <t>コウキ</t>
    </rPh>
    <rPh sb="120" eb="122">
      <t>ケイカク</t>
    </rPh>
    <rPh sb="125" eb="127">
      <t>ジンコウ</t>
    </rPh>
    <rPh sb="127" eb="129">
      <t>ゲンショウ</t>
    </rPh>
    <rPh sb="131" eb="133">
      <t>リョウキン</t>
    </rPh>
    <rPh sb="133" eb="135">
      <t>シュウニュウ</t>
    </rPh>
    <rPh sb="136" eb="138">
      <t>アタマウ</t>
    </rPh>
    <rPh sb="145" eb="149">
      <t>ブッカジョウショウ</t>
    </rPh>
    <rPh sb="150" eb="151">
      <t>トモナ</t>
    </rPh>
    <rPh sb="152" eb="154">
      <t>ヒヨウ</t>
    </rPh>
    <rPh sb="158" eb="159">
      <t>クワ</t>
    </rPh>
    <rPh sb="203" eb="205">
      <t>イジョウ</t>
    </rPh>
    <rPh sb="233" eb="237">
      <t>ヒトデブソク</t>
    </rPh>
    <rPh sb="238" eb="240">
      <t>エイキョウ</t>
    </rPh>
    <rPh sb="243" eb="244">
      <t>カ</t>
    </rPh>
    <rPh sb="262" eb="263">
      <t>カ</t>
    </rPh>
    <rPh sb="268" eb="270">
      <t>チャクシュ</t>
    </rPh>
    <rPh sb="272" eb="274">
      <t>ヒツヨウ</t>
    </rPh>
    <rPh sb="295" eb="297">
      <t>セツビ</t>
    </rPh>
    <rPh sb="298" eb="301">
      <t>サイテキカ</t>
    </rPh>
    <rPh sb="302" eb="305">
      <t>ユウキュウチ</t>
    </rPh>
    <rPh sb="308" eb="310">
      <t>カツヨウ</t>
    </rPh>
    <rPh sb="311" eb="312">
      <t>ツウ</t>
    </rPh>
    <rPh sb="314" eb="316">
      <t>ザイゲン</t>
    </rPh>
    <rPh sb="316" eb="318">
      <t>カクホ</t>
    </rPh>
    <rPh sb="319" eb="320">
      <t>スス</t>
    </rPh>
    <rPh sb="326" eb="331">
      <t>ジゾク</t>
    </rPh>
    <rPh sb="331" eb="333">
      <t>ケイエイ</t>
    </rPh>
    <rPh sb="333" eb="335">
      <t>タイセイ</t>
    </rPh>
    <rPh sb="336" eb="338">
      <t>メザ</t>
    </rPh>
    <rPh sb="339" eb="341">
      <t>ヒツヨウ</t>
    </rPh>
    <phoneticPr fontId="4"/>
  </si>
  <si>
    <t>　①有形固定資産減価償却率及び②管路経年化率は、ともに平均を上回っています。
　なお、①で全体の償却率を押し上げている機械及び装置は、設備の償却が進んでおり、特に計画的な更新が必要となります。②管路経年化率では、過去に整備した管路の更新時期が令和2年度あたりから急増しており、今後も、上昇傾向が続くことが想定されます。③管路更新率では、計画目標値である1.00%を下回っているものの、限られた財源のなか、計画的かつ優先順位を精査し、管路更新を行っています。</t>
    <rPh sb="67" eb="69">
      <t>セツビ</t>
    </rPh>
    <rPh sb="70" eb="72">
      <t>ショウキャク</t>
    </rPh>
    <rPh sb="73" eb="74">
      <t>スス</t>
    </rPh>
    <rPh sb="79" eb="80">
      <t>トク</t>
    </rPh>
    <rPh sb="81" eb="84">
      <t>ケイカクテキ</t>
    </rPh>
    <rPh sb="85" eb="87">
      <t>コウシン</t>
    </rPh>
    <rPh sb="88" eb="90">
      <t>ヒツヨウ</t>
    </rPh>
    <phoneticPr fontId="4"/>
  </si>
  <si>
    <r>
      <t xml:space="preserve"> 令和2年度実施の料金改定（改定率5.4％減）により、令和3年度を境に給水収益は大きく低下しています。一方、給水人口は微増傾向にあるものの、有収水量は、会社工場用などの企業活動の影響を受けながら、緩やかな減少傾向が続いています。⑧有収率は、全国・類似団体を上回り高率を維持していますが、Ｒ6年度は漏水により数値が低下しています。近年の物価・エネルギー価格の高騰による動力費をはじめとした経費全般の増加（令和4年度は特に原油価格の高騰による動力費の増加が顕著）、老朽化施設の設備更新に伴う減価償却費の増加傾向が進み、⑥給水原価を押し上げ、経営を圧迫しています。
　上記の経過から、</t>
    </r>
    <r>
      <rPr>
        <sz val="11"/>
        <color theme="1"/>
        <rFont val="ＭＳ ゴシック"/>
        <family val="3"/>
        <charset val="128"/>
      </rPr>
      <t>⑤料金回収率は令和3年度以降は100％を下回る状況が継続しており、①経常収支比率も同傾向から100％付近を推移しています。③流動比率では、年度を跨ぐ支払い（特に工事の未払金）が減少したことから、対前年度で上昇し、引き続き100％を上回る状態を確保するなど十分な支払い能力を確保しています。④企業債残高対給水収益比率では、令和6年度から7年度への繰越工事が増加し、企業債償還が借入を上回ったことから、一時的に比率が低下しています。設備の老朽化の状況から、今後も更新需要は高まることが想定され、長期的には比率の上昇が見込まれます。
⑦施設利用率は、類似団体平均値を上回り、規模にあった効率的な浄水設備の運用が図られていると言えます。</t>
    </r>
    <rPh sb="1" eb="3">
      <t>レイワ</t>
    </rPh>
    <rPh sb="4" eb="6">
      <t>ネンド</t>
    </rPh>
    <rPh sb="6" eb="8">
      <t>ジッシ</t>
    </rPh>
    <rPh sb="9" eb="11">
      <t>リョウキン</t>
    </rPh>
    <rPh sb="11" eb="13">
      <t>カイテイ</t>
    </rPh>
    <rPh sb="14" eb="16">
      <t>カイテイ</t>
    </rPh>
    <rPh sb="16" eb="17">
      <t>リツ</t>
    </rPh>
    <rPh sb="21" eb="22">
      <t>ゲン</t>
    </rPh>
    <rPh sb="27" eb="29">
      <t>レイワ</t>
    </rPh>
    <rPh sb="30" eb="32">
      <t>ネンド</t>
    </rPh>
    <rPh sb="33" eb="34">
      <t>サカイ</t>
    </rPh>
    <rPh sb="35" eb="37">
      <t>キュウスイ</t>
    </rPh>
    <rPh sb="37" eb="39">
      <t>シュウエキ</t>
    </rPh>
    <rPh sb="40" eb="41">
      <t>オオ</t>
    </rPh>
    <rPh sb="43" eb="45">
      <t>テイカ</t>
    </rPh>
    <rPh sb="51" eb="53">
      <t>イッポウ</t>
    </rPh>
    <rPh sb="54" eb="56">
      <t>キュウスイ</t>
    </rPh>
    <rPh sb="56" eb="58">
      <t>ジンコウ</t>
    </rPh>
    <rPh sb="59" eb="61">
      <t>ビゾウ</t>
    </rPh>
    <rPh sb="61" eb="63">
      <t>ケイコウ</t>
    </rPh>
    <rPh sb="76" eb="78">
      <t>カイシャ</t>
    </rPh>
    <rPh sb="78" eb="81">
      <t>コウジョウヨウ</t>
    </rPh>
    <rPh sb="84" eb="86">
      <t>キギョウ</t>
    </rPh>
    <rPh sb="86" eb="88">
      <t>カツドウ</t>
    </rPh>
    <rPh sb="89" eb="91">
      <t>エイキョウ</t>
    </rPh>
    <rPh sb="92" eb="93">
      <t>ウ</t>
    </rPh>
    <rPh sb="98" eb="99">
      <t>ユル</t>
    </rPh>
    <rPh sb="102" eb="104">
      <t>ゲンショウ</t>
    </rPh>
    <rPh sb="104" eb="106">
      <t>ケイコウ</t>
    </rPh>
    <rPh sb="107" eb="108">
      <t>ツヅ</t>
    </rPh>
    <rPh sb="115" eb="116">
      <t>ユウ</t>
    </rPh>
    <rPh sb="164" eb="166">
      <t>キンネン</t>
    </rPh>
    <rPh sb="167" eb="169">
      <t>ブッカ</t>
    </rPh>
    <rPh sb="175" eb="177">
      <t>カカク</t>
    </rPh>
    <rPh sb="178" eb="180">
      <t>コウトウ</t>
    </rPh>
    <rPh sb="193" eb="195">
      <t>ケイヒ</t>
    </rPh>
    <rPh sb="195" eb="197">
      <t>ゼンパン</t>
    </rPh>
    <rPh sb="198" eb="200">
      <t>ゾウカ</t>
    </rPh>
    <rPh sb="230" eb="233">
      <t>ロウキュウカ</t>
    </rPh>
    <rPh sb="233" eb="235">
      <t>シセツ</t>
    </rPh>
    <rPh sb="236" eb="240">
      <t>セツビコウシン</t>
    </rPh>
    <rPh sb="241" eb="242">
      <t>トモナ</t>
    </rPh>
    <rPh sb="243" eb="245">
      <t>ゲンカ</t>
    </rPh>
    <rPh sb="245" eb="248">
      <t>ショウキャクヒ</t>
    </rPh>
    <rPh sb="249" eb="251">
      <t>ゾウカ</t>
    </rPh>
    <rPh sb="251" eb="253">
      <t>ケイコウ</t>
    </rPh>
    <rPh sb="254" eb="255">
      <t>スス</t>
    </rPh>
    <rPh sb="263" eb="264">
      <t>オ</t>
    </rPh>
    <rPh sb="265" eb="266">
      <t>ア</t>
    </rPh>
    <rPh sb="268" eb="270">
      <t>ケイエイ</t>
    </rPh>
    <rPh sb="271" eb="273">
      <t>アッパク</t>
    </rPh>
    <rPh sb="281" eb="283">
      <t>ジョウキ</t>
    </rPh>
    <rPh sb="284" eb="286">
      <t>ケイカ</t>
    </rPh>
    <rPh sb="290" eb="292">
      <t>リョウキン</t>
    </rPh>
    <rPh sb="292" eb="295">
      <t>カイシュウリツ</t>
    </rPh>
    <rPh sb="309" eb="311">
      <t>シタマワ</t>
    </rPh>
    <rPh sb="312" eb="314">
      <t>ジョウキョウ</t>
    </rPh>
    <rPh sb="315" eb="317">
      <t>ケイゾク</t>
    </rPh>
    <rPh sb="330" eb="333">
      <t>ドウケイコウ</t>
    </rPh>
    <rPh sb="339" eb="341">
      <t>フキン</t>
    </rPh>
    <rPh sb="342" eb="344">
      <t>スイイ</t>
    </rPh>
    <rPh sb="367" eb="368">
      <t>トク</t>
    </rPh>
    <rPh sb="369" eb="371">
      <t>コウジ</t>
    </rPh>
    <rPh sb="377" eb="379">
      <t>ゲンショウ</t>
    </rPh>
    <rPh sb="386" eb="390">
      <t>タイゼンネンド</t>
    </rPh>
    <rPh sb="391" eb="393">
      <t>ジョウショウ</t>
    </rPh>
    <rPh sb="425" eb="427">
      <t>カクホ</t>
    </rPh>
    <rPh sb="449" eb="451">
      <t>レイワ</t>
    </rPh>
    <rPh sb="452" eb="454">
      <t>ネンド</t>
    </rPh>
    <rPh sb="457" eb="459">
      <t>ネンド</t>
    </rPh>
    <rPh sb="461" eb="463">
      <t>クリコシ</t>
    </rPh>
    <rPh sb="463" eb="465">
      <t>コウジ</t>
    </rPh>
    <rPh sb="466" eb="468">
      <t>ゾウカ</t>
    </rPh>
    <rPh sb="476" eb="478">
      <t>カリイレ</t>
    </rPh>
    <rPh sb="479" eb="481">
      <t>ウワマワ</t>
    </rPh>
    <rPh sb="488" eb="491">
      <t>イチジテキ</t>
    </rPh>
    <rPh sb="492" eb="494">
      <t>ヒリツ</t>
    </rPh>
    <rPh sb="495" eb="497">
      <t>テイカ</t>
    </rPh>
    <rPh sb="503" eb="505">
      <t>セツビ</t>
    </rPh>
    <rPh sb="506" eb="509">
      <t>ロウキュウカ</t>
    </rPh>
    <rPh sb="510" eb="512">
      <t>ジョウキョウ</t>
    </rPh>
    <rPh sb="515" eb="517">
      <t>コンゴ</t>
    </rPh>
    <rPh sb="518" eb="520">
      <t>コウシン</t>
    </rPh>
    <rPh sb="520" eb="522">
      <t>ジュヨウ</t>
    </rPh>
    <rPh sb="529" eb="531">
      <t>ソウテイ</t>
    </rPh>
    <rPh sb="534" eb="537">
      <t>チョウキテキ</t>
    </rPh>
    <rPh sb="539" eb="541">
      <t>ヒリツ</t>
    </rPh>
    <rPh sb="542" eb="544">
      <t>ジョウショウ</t>
    </rPh>
    <rPh sb="545" eb="547">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</si>
</sst>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0.51</c:v>
                </c:pt>
                <c:pt idx="1">
                  <c:v>1.1499999999999999</c:v>
                </c:pt>
                <c:pt idx="2">
                  <c:v>0.45</c:v>
                </c:pt>
                <c:pt idx="3">
                  <c:v>0.43</c:v>
                </c:pt>
                <c:pt idx="4">
                  <c:v>0.6</c:v>
                </c:pt>
              </c:numCache>
            </c:numRef>
          </c:val>
          <c:extLst>
            <c:ext xmlns:c16="http://schemas.microsoft.com/office/drawing/2014/chart" uri="{C3380CC4-5D6E-409C-BE32-E72D297353CC}">
              <c16:uniqueId val="{00000000-9AC6-42DD-A55E-E815E74089F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9AC6-42DD-A55E-E815E74089F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62.36</c:v>
                </c:pt>
                <c:pt idx="1">
                  <c:v>61.66</c:v>
                </c:pt>
                <c:pt idx="2">
                  <c:v>61.43</c:v>
                </c:pt>
                <c:pt idx="3">
                  <c:v>62.01</c:v>
                </c:pt>
                <c:pt idx="4">
                  <c:v>62.71</c:v>
                </c:pt>
              </c:numCache>
            </c:numRef>
          </c:val>
          <c:extLst>
            <c:ext xmlns:c16="http://schemas.microsoft.com/office/drawing/2014/chart" uri="{C3380CC4-5D6E-409C-BE32-E72D297353CC}">
              <c16:uniqueId val="{00000000-12A1-4301-B134-C2CC8A0AA86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12A1-4301-B134-C2CC8A0AA86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96.03</c:v>
                </c:pt>
                <c:pt idx="1">
                  <c:v>96.49</c:v>
                </c:pt>
                <c:pt idx="2">
                  <c:v>96.28</c:v>
                </c:pt>
                <c:pt idx="3">
                  <c:v>96.35</c:v>
                </c:pt>
                <c:pt idx="4">
                  <c:v>94.69</c:v>
                </c:pt>
              </c:numCache>
            </c:numRef>
          </c:val>
          <c:extLst>
            <c:ext xmlns:c16="http://schemas.microsoft.com/office/drawing/2014/chart" uri="{C3380CC4-5D6E-409C-BE32-E72D297353CC}">
              <c16:uniqueId val="{00000000-4912-43BB-AB3F-C472F0D4C06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4912-43BB-AB3F-C472F0D4C06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106.48</c:v>
                </c:pt>
                <c:pt idx="1">
                  <c:v>101.52</c:v>
                </c:pt>
                <c:pt idx="2">
                  <c:v>99.15</c:v>
                </c:pt>
                <c:pt idx="3">
                  <c:v>102.2</c:v>
                </c:pt>
                <c:pt idx="4">
                  <c:v>100.96</c:v>
                </c:pt>
              </c:numCache>
            </c:numRef>
          </c:val>
          <c:extLst>
            <c:ext xmlns:c16="http://schemas.microsoft.com/office/drawing/2014/chart" uri="{C3380CC4-5D6E-409C-BE32-E72D297353CC}">
              <c16:uniqueId val="{00000000-6287-4BCF-B9C4-3E1D5807E1A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6287-4BCF-B9C4-3E1D5807E1A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55.06</c:v>
                </c:pt>
                <c:pt idx="1">
                  <c:v>54.93</c:v>
                </c:pt>
                <c:pt idx="2">
                  <c:v>54.9</c:v>
                </c:pt>
                <c:pt idx="3">
                  <c:v>55.21</c:v>
                </c:pt>
                <c:pt idx="4">
                  <c:v>56.38</c:v>
                </c:pt>
              </c:numCache>
            </c:numRef>
          </c:val>
          <c:extLst>
            <c:ext xmlns:c16="http://schemas.microsoft.com/office/drawing/2014/chart" uri="{C3380CC4-5D6E-409C-BE32-E72D297353CC}">
              <c16:uniqueId val="{00000000-C09D-4B8C-A03D-884553B0E31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C09D-4B8C-A03D-884553B0E31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21.52</c:v>
                </c:pt>
                <c:pt idx="1">
                  <c:v>22.79</c:v>
                </c:pt>
                <c:pt idx="2">
                  <c:v>24.54</c:v>
                </c:pt>
                <c:pt idx="3">
                  <c:v>24.68</c:v>
                </c:pt>
                <c:pt idx="4">
                  <c:v>27.97</c:v>
                </c:pt>
              </c:numCache>
            </c:numRef>
          </c:val>
          <c:extLst>
            <c:ext xmlns:c16="http://schemas.microsoft.com/office/drawing/2014/chart" uri="{C3380CC4-5D6E-409C-BE32-E72D297353CC}">
              <c16:uniqueId val="{00000000-6FB4-4809-9FBE-B00DA354BB1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6FB4-4809-9FBE-B00DA354BB1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52-4369-B982-BBCFBE06937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5E52-4369-B982-BBCFBE06937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297.64</c:v>
                </c:pt>
                <c:pt idx="1">
                  <c:v>281.17</c:v>
                </c:pt>
                <c:pt idx="2">
                  <c:v>348</c:v>
                </c:pt>
                <c:pt idx="3">
                  <c:v>258.64999999999998</c:v>
                </c:pt>
                <c:pt idx="4">
                  <c:v>341.17</c:v>
                </c:pt>
              </c:numCache>
            </c:numRef>
          </c:val>
          <c:extLst>
            <c:ext xmlns:c16="http://schemas.microsoft.com/office/drawing/2014/chart" uri="{C3380CC4-5D6E-409C-BE32-E72D297353CC}">
              <c16:uniqueId val="{00000000-3104-4B45-A412-C8B4E8E2E70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3104-4B45-A412-C8B4E8E2E70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270.26</c:v>
                </c:pt>
                <c:pt idx="1">
                  <c:v>291.62</c:v>
                </c:pt>
                <c:pt idx="2">
                  <c:v>297.54000000000002</c:v>
                </c:pt>
                <c:pt idx="3">
                  <c:v>294.82</c:v>
                </c:pt>
                <c:pt idx="4">
                  <c:v>290.62</c:v>
                </c:pt>
              </c:numCache>
            </c:numRef>
          </c:val>
          <c:extLst>
            <c:ext xmlns:c16="http://schemas.microsoft.com/office/drawing/2014/chart" uri="{C3380CC4-5D6E-409C-BE32-E72D297353CC}">
              <c16:uniqueId val="{00000000-EB9F-44D4-862C-351B0872F44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EB9F-44D4-862C-351B0872F44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102.65</c:v>
                </c:pt>
                <c:pt idx="1">
                  <c:v>97.46</c:v>
                </c:pt>
                <c:pt idx="2">
                  <c:v>95.68</c:v>
                </c:pt>
                <c:pt idx="3">
                  <c:v>98.79</c:v>
                </c:pt>
                <c:pt idx="4">
                  <c:v>97.54</c:v>
                </c:pt>
              </c:numCache>
            </c:numRef>
          </c:val>
          <c:extLst>
            <c:ext xmlns:c16="http://schemas.microsoft.com/office/drawing/2014/chart" uri="{C3380CC4-5D6E-409C-BE32-E72D297353CC}">
              <c16:uniqueId val="{00000000-FC1B-4879-9180-A152D6079AF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FC1B-4879-9180-A152D6079AF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187.28</c:v>
                </c:pt>
                <c:pt idx="1">
                  <c:v>192.76</c:v>
                </c:pt>
                <c:pt idx="2">
                  <c:v>196.3</c:v>
                </c:pt>
                <c:pt idx="3">
                  <c:v>190.91</c:v>
                </c:pt>
                <c:pt idx="4">
                  <c:v>193.75</c:v>
                </c:pt>
              </c:numCache>
            </c:numRef>
          </c:val>
          <c:extLst>
            <c:ext xmlns:c16="http://schemas.microsoft.com/office/drawing/2014/chart" uri="{C3380CC4-5D6E-409C-BE32-E72D297353CC}">
              <c16:uniqueId val="{00000000-B355-4CDC-9FD7-5C5D9DC67CC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B355-4CDC-9FD7-5C5D9DC67CC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U1" sqref="U1"/>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京都府　長岡京市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82218</v>
      </c>
      <c r="AM8" s="65"/>
      <c r="AN8" s="65"/>
      <c r="AO8" s="65"/>
      <c r="AP8" s="65"/>
      <c r="AQ8" s="65"/>
      <c r="AR8" s="65"/>
      <c r="AS8" s="65"/>
      <c r="AT8" s="36">
        <f>データ!$S$6</f>
        <v>19.170000000000002</v>
      </c>
      <c r="AU8" s="37"/>
      <c r="AV8" s="37"/>
      <c r="AW8" s="37"/>
      <c r="AX8" s="37"/>
      <c r="AY8" s="37"/>
      <c r="AZ8" s="37"/>
      <c r="BA8" s="37"/>
      <c r="BB8" s="54">
        <f>データ!$T$6</f>
        <v>4288.8900000000003</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63.18</v>
      </c>
      <c r="J10" s="37"/>
      <c r="K10" s="37"/>
      <c r="L10" s="37"/>
      <c r="M10" s="37"/>
      <c r="N10" s="37"/>
      <c r="O10" s="64"/>
      <c r="P10" s="54">
        <f>データ!$P$6</f>
        <v>100</v>
      </c>
      <c r="Q10" s="54"/>
      <c r="R10" s="54"/>
      <c r="S10" s="54"/>
      <c r="T10" s="54"/>
      <c r="U10" s="54"/>
      <c r="V10" s="54"/>
      <c r="W10" s="65">
        <f>データ!$Q$6</f>
        <v>2981</v>
      </c>
      <c r="X10" s="65"/>
      <c r="Y10" s="65"/>
      <c r="Z10" s="65"/>
      <c r="AA10" s="65"/>
      <c r="AB10" s="65"/>
      <c r="AC10" s="65"/>
      <c r="AD10" s="2"/>
      <c r="AE10" s="2"/>
      <c r="AF10" s="2"/>
      <c r="AG10" s="2"/>
      <c r="AH10" s="2"/>
      <c r="AI10" s="2"/>
      <c r="AJ10" s="2"/>
      <c r="AK10" s="2"/>
      <c r="AL10" s="65">
        <f>データ!$U$6</f>
        <v>82123</v>
      </c>
      <c r="AM10" s="65"/>
      <c r="AN10" s="65"/>
      <c r="AO10" s="65"/>
      <c r="AP10" s="65"/>
      <c r="AQ10" s="65"/>
      <c r="AR10" s="65"/>
      <c r="AS10" s="65"/>
      <c r="AT10" s="36">
        <f>データ!$V$6</f>
        <v>12.36</v>
      </c>
      <c r="AU10" s="37"/>
      <c r="AV10" s="37"/>
      <c r="AW10" s="37"/>
      <c r="AX10" s="37"/>
      <c r="AY10" s="37"/>
      <c r="AZ10" s="37"/>
      <c r="BA10" s="37"/>
      <c r="BB10" s="54">
        <f>データ!$W$6</f>
        <v>6644.26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UwyvveBphe5f69MMtPwqk5s5ntYH82RYeJ7oo4DzkXzQvjsBYfbLE8L9vlmuMJnX19EWPYftafH7nFcbiA6qJQ==" saltValue="nDpFRwkcozHrO+KAvDYjz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262099</v>
      </c>
      <c r="D6" s="20">
        <f t="shared" si="3"/>
        <v>46</v>
      </c>
      <c r="E6" s="20">
        <f t="shared" si="3"/>
        <v>1</v>
      </c>
      <c r="F6" s="20">
        <f t="shared" si="3"/>
        <v>0</v>
      </c>
      <c r="G6" s="20">
        <f t="shared" si="3"/>
        <v>1</v>
      </c>
      <c r="H6" s="20" t="str">
        <f t="shared" si="3"/>
        <v>京都府　長岡京市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63.18</v>
      </c>
      <c r="P6" s="21">
        <f t="shared" si="3"/>
        <v>100</v>
      </c>
      <c r="Q6" s="21">
        <f t="shared" si="3"/>
        <v>2981</v>
      </c>
      <c r="R6" s="21">
        <f t="shared" si="3"/>
        <v>82218</v>
      </c>
      <c r="S6" s="21">
        <f t="shared" si="3"/>
        <v>19.170000000000002</v>
      </c>
      <c r="T6" s="21">
        <f t="shared" si="3"/>
        <v>4288.8900000000003</v>
      </c>
      <c r="U6" s="21">
        <f t="shared" si="3"/>
        <v>82123</v>
      </c>
      <c r="V6" s="21">
        <f t="shared" si="3"/>
        <v>12.36</v>
      </c>
      <c r="W6" s="21">
        <f t="shared" si="3"/>
        <v>6644.26</v>
      </c>
      <c r="X6" s="22">
        <f>IF(X7="",NA(),X7)</f>
        <v>106.48</v>
      </c>
      <c r="Y6" s="22">
        <f t="shared" ref="Y6:AG6" si="4">IF(Y7="",NA(),Y7)</f>
        <v>101.52</v>
      </c>
      <c r="Z6" s="22">
        <f t="shared" si="4"/>
        <v>99.15</v>
      </c>
      <c r="AA6" s="22">
        <f t="shared" si="4"/>
        <v>102.2</v>
      </c>
      <c r="AB6" s="22">
        <f t="shared" si="4"/>
        <v>100.96</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297.64</v>
      </c>
      <c r="AU6" s="22">
        <f t="shared" ref="AU6:BC6" si="6">IF(AU7="",NA(),AU7)</f>
        <v>281.17</v>
      </c>
      <c r="AV6" s="22">
        <f t="shared" si="6"/>
        <v>348</v>
      </c>
      <c r="AW6" s="22">
        <f t="shared" si="6"/>
        <v>258.64999999999998</v>
      </c>
      <c r="AX6" s="22">
        <f t="shared" si="6"/>
        <v>341.17</v>
      </c>
      <c r="AY6" s="22">
        <f t="shared" si="6"/>
        <v>350.79</v>
      </c>
      <c r="AZ6" s="22">
        <f t="shared" si="6"/>
        <v>354.57</v>
      </c>
      <c r="BA6" s="22">
        <f t="shared" si="6"/>
        <v>357.74</v>
      </c>
      <c r="BB6" s="22">
        <f t="shared" si="6"/>
        <v>344.88</v>
      </c>
      <c r="BC6" s="22">
        <f t="shared" si="6"/>
        <v>326.02</v>
      </c>
      <c r="BD6" s="21" t="str">
        <f>IF(BD7="","",IF(BD7="-","【-】","【"&amp;SUBSTITUTE(TEXT(BD7,"#,##0.00"),"-","△")&amp;"】"))</f>
        <v>【239.69】</v>
      </c>
      <c r="BE6" s="22">
        <f>IF(BE7="",NA(),BE7)</f>
        <v>270.26</v>
      </c>
      <c r="BF6" s="22">
        <f t="shared" ref="BF6:BN6" si="7">IF(BF7="",NA(),BF7)</f>
        <v>291.62</v>
      </c>
      <c r="BG6" s="22">
        <f t="shared" si="7"/>
        <v>297.54000000000002</v>
      </c>
      <c r="BH6" s="22">
        <f t="shared" si="7"/>
        <v>294.82</v>
      </c>
      <c r="BI6" s="22">
        <f t="shared" si="7"/>
        <v>290.62</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102.65</v>
      </c>
      <c r="BQ6" s="22">
        <f t="shared" ref="BQ6:BY6" si="8">IF(BQ7="",NA(),BQ7)</f>
        <v>97.46</v>
      </c>
      <c r="BR6" s="22">
        <f t="shared" si="8"/>
        <v>95.68</v>
      </c>
      <c r="BS6" s="22">
        <f t="shared" si="8"/>
        <v>98.79</v>
      </c>
      <c r="BT6" s="22">
        <f t="shared" si="8"/>
        <v>97.54</v>
      </c>
      <c r="BU6" s="22">
        <f t="shared" si="8"/>
        <v>100.85</v>
      </c>
      <c r="BV6" s="22">
        <f t="shared" si="8"/>
        <v>103.79</v>
      </c>
      <c r="BW6" s="22">
        <f t="shared" si="8"/>
        <v>98.3</v>
      </c>
      <c r="BX6" s="22">
        <f t="shared" si="8"/>
        <v>98.89</v>
      </c>
      <c r="BY6" s="22">
        <f t="shared" si="8"/>
        <v>99.25</v>
      </c>
      <c r="BZ6" s="21" t="str">
        <f>IF(BZ7="","",IF(BZ7="-","【-】","【"&amp;SUBSTITUTE(TEXT(BZ7,"#,##0.00"),"-","△")&amp;"】"))</f>
        <v>【97.59】</v>
      </c>
      <c r="CA6" s="22">
        <f>IF(CA7="",NA(),CA7)</f>
        <v>187.28</v>
      </c>
      <c r="CB6" s="22">
        <f t="shared" ref="CB6:CJ6" si="9">IF(CB7="",NA(),CB7)</f>
        <v>192.76</v>
      </c>
      <c r="CC6" s="22">
        <f t="shared" si="9"/>
        <v>196.3</v>
      </c>
      <c r="CD6" s="22">
        <f t="shared" si="9"/>
        <v>190.91</v>
      </c>
      <c r="CE6" s="22">
        <f t="shared" si="9"/>
        <v>193.75</v>
      </c>
      <c r="CF6" s="22">
        <f t="shared" si="9"/>
        <v>167.1</v>
      </c>
      <c r="CG6" s="22">
        <f t="shared" si="9"/>
        <v>167.86</v>
      </c>
      <c r="CH6" s="22">
        <f t="shared" si="9"/>
        <v>173.68</v>
      </c>
      <c r="CI6" s="22">
        <f t="shared" si="9"/>
        <v>174.52</v>
      </c>
      <c r="CJ6" s="22">
        <f t="shared" si="9"/>
        <v>178.92</v>
      </c>
      <c r="CK6" s="21" t="str">
        <f>IF(CK7="","",IF(CK7="-","【-】","【"&amp;SUBSTITUTE(TEXT(CK7,"#,##0.00"),"-","△")&amp;"】"))</f>
        <v>【181.66】</v>
      </c>
      <c r="CL6" s="22">
        <f>IF(CL7="",NA(),CL7)</f>
        <v>62.36</v>
      </c>
      <c r="CM6" s="22">
        <f t="shared" ref="CM6:CU6" si="10">IF(CM7="",NA(),CM7)</f>
        <v>61.66</v>
      </c>
      <c r="CN6" s="22">
        <f t="shared" si="10"/>
        <v>61.43</v>
      </c>
      <c r="CO6" s="22">
        <f t="shared" si="10"/>
        <v>62.01</v>
      </c>
      <c r="CP6" s="22">
        <f t="shared" si="10"/>
        <v>62.71</v>
      </c>
      <c r="CQ6" s="22">
        <f t="shared" si="10"/>
        <v>59.91</v>
      </c>
      <c r="CR6" s="22">
        <f t="shared" si="10"/>
        <v>59.4</v>
      </c>
      <c r="CS6" s="22">
        <f t="shared" si="10"/>
        <v>59.24</v>
      </c>
      <c r="CT6" s="22">
        <f t="shared" si="10"/>
        <v>58.77</v>
      </c>
      <c r="CU6" s="22">
        <f t="shared" si="10"/>
        <v>59.17</v>
      </c>
      <c r="CV6" s="21" t="str">
        <f>IF(CV7="","",IF(CV7="-","【-】","【"&amp;SUBSTITUTE(TEXT(CV7,"#,##0.00"),"-","△")&amp;"】"))</f>
        <v>【60.21】</v>
      </c>
      <c r="CW6" s="22">
        <f>IF(CW7="",NA(),CW7)</f>
        <v>96.03</v>
      </c>
      <c r="CX6" s="22">
        <f t="shared" ref="CX6:DF6" si="11">IF(CX7="",NA(),CX7)</f>
        <v>96.49</v>
      </c>
      <c r="CY6" s="22">
        <f t="shared" si="11"/>
        <v>96.28</v>
      </c>
      <c r="CZ6" s="22">
        <f t="shared" si="11"/>
        <v>96.35</v>
      </c>
      <c r="DA6" s="22">
        <f t="shared" si="11"/>
        <v>94.69</v>
      </c>
      <c r="DB6" s="22">
        <f t="shared" si="11"/>
        <v>87.26</v>
      </c>
      <c r="DC6" s="22">
        <f t="shared" si="11"/>
        <v>87.57</v>
      </c>
      <c r="DD6" s="22">
        <f t="shared" si="11"/>
        <v>87.26</v>
      </c>
      <c r="DE6" s="22">
        <f t="shared" si="11"/>
        <v>86.95</v>
      </c>
      <c r="DF6" s="22">
        <f t="shared" si="11"/>
        <v>86.58</v>
      </c>
      <c r="DG6" s="21" t="str">
        <f>IF(DG7="","",IF(DG7="-","【-】","【"&amp;SUBSTITUTE(TEXT(DG7,"#,##0.00"),"-","△")&amp;"】"))</f>
        <v>【89.21】</v>
      </c>
      <c r="DH6" s="22">
        <f>IF(DH7="",NA(),DH7)</f>
        <v>55.06</v>
      </c>
      <c r="DI6" s="22">
        <f t="shared" ref="DI6:DQ6" si="12">IF(DI7="",NA(),DI7)</f>
        <v>54.93</v>
      </c>
      <c r="DJ6" s="22">
        <f t="shared" si="12"/>
        <v>54.9</v>
      </c>
      <c r="DK6" s="22">
        <f t="shared" si="12"/>
        <v>55.21</v>
      </c>
      <c r="DL6" s="22">
        <f t="shared" si="12"/>
        <v>56.38</v>
      </c>
      <c r="DM6" s="22">
        <f t="shared" si="12"/>
        <v>49.2</v>
      </c>
      <c r="DN6" s="22">
        <f t="shared" si="12"/>
        <v>50.01</v>
      </c>
      <c r="DO6" s="22">
        <f t="shared" si="12"/>
        <v>50.99</v>
      </c>
      <c r="DP6" s="22">
        <f t="shared" si="12"/>
        <v>51.79</v>
      </c>
      <c r="DQ6" s="22">
        <f t="shared" si="12"/>
        <v>52.02</v>
      </c>
      <c r="DR6" s="21" t="str">
        <f>IF(DR7="","",IF(DR7="-","【-】","【"&amp;SUBSTITUTE(TEXT(DR7,"#,##0.00"),"-","△")&amp;"】"))</f>
        <v>【52.41】</v>
      </c>
      <c r="DS6" s="22">
        <f>IF(DS7="",NA(),DS7)</f>
        <v>21.52</v>
      </c>
      <c r="DT6" s="22">
        <f t="shared" ref="DT6:EB6" si="13">IF(DT7="",NA(),DT7)</f>
        <v>22.79</v>
      </c>
      <c r="DU6" s="22">
        <f t="shared" si="13"/>
        <v>24.54</v>
      </c>
      <c r="DV6" s="22">
        <f t="shared" si="13"/>
        <v>24.68</v>
      </c>
      <c r="DW6" s="22">
        <f t="shared" si="13"/>
        <v>27.97</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0.51</v>
      </c>
      <c r="EE6" s="22">
        <f t="shared" ref="EE6:EM6" si="14">IF(EE7="",NA(),EE7)</f>
        <v>1.1499999999999999</v>
      </c>
      <c r="EF6" s="22">
        <f t="shared" si="14"/>
        <v>0.45</v>
      </c>
      <c r="EG6" s="22">
        <f t="shared" si="14"/>
        <v>0.43</v>
      </c>
      <c r="EH6" s="22">
        <f t="shared" si="14"/>
        <v>0.6</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262099</v>
      </c>
      <c r="D7" s="24">
        <v>46</v>
      </c>
      <c r="E7" s="24">
        <v>1</v>
      </c>
      <c r="F7" s="24">
        <v>0</v>
      </c>
      <c r="G7" s="24">
        <v>1</v>
      </c>
      <c r="H7" s="24" t="s">
        <v>93</v>
      </c>
      <c r="I7" s="24" t="s">
        <v>94</v>
      </c>
      <c r="J7" s="24" t="s">
        <v>95</v>
      </c>
      <c r="K7" s="24" t="s">
        <v>96</v>
      </c>
      <c r="L7" s="24" t="s">
        <v>97</v>
      </c>
      <c r="M7" s="24" t="s">
        <v>98</v>
      </c>
      <c r="N7" s="25" t="s">
        <v>99</v>
      </c>
      <c r="O7" s="25">
        <v>63.18</v>
      </c>
      <c r="P7" s="25">
        <v>100</v>
      </c>
      <c r="Q7" s="25">
        <v>2981</v>
      </c>
      <c r="R7" s="25">
        <v>82218</v>
      </c>
      <c r="S7" s="25">
        <v>19.170000000000002</v>
      </c>
      <c r="T7" s="25">
        <v>4288.8900000000003</v>
      </c>
      <c r="U7" s="25">
        <v>82123</v>
      </c>
      <c r="V7" s="25">
        <v>12.36</v>
      </c>
      <c r="W7" s="25">
        <v>6644.26</v>
      </c>
      <c r="X7" s="25">
        <v>106.48</v>
      </c>
      <c r="Y7" s="25">
        <v>101.52</v>
      </c>
      <c r="Z7" s="25">
        <v>99.15</v>
      </c>
      <c r="AA7" s="25">
        <v>102.2</v>
      </c>
      <c r="AB7" s="25">
        <v>100.96</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297.64</v>
      </c>
      <c r="AU7" s="25">
        <v>281.17</v>
      </c>
      <c r="AV7" s="25">
        <v>348</v>
      </c>
      <c r="AW7" s="25">
        <v>258.64999999999998</v>
      </c>
      <c r="AX7" s="25">
        <v>341.17</v>
      </c>
      <c r="AY7" s="25">
        <v>350.79</v>
      </c>
      <c r="AZ7" s="25">
        <v>354.57</v>
      </c>
      <c r="BA7" s="25">
        <v>357.74</v>
      </c>
      <c r="BB7" s="25">
        <v>344.88</v>
      </c>
      <c r="BC7" s="25">
        <v>326.02</v>
      </c>
      <c r="BD7" s="25">
        <v>239.69</v>
      </c>
      <c r="BE7" s="25">
        <v>270.26</v>
      </c>
      <c r="BF7" s="25">
        <v>291.62</v>
      </c>
      <c r="BG7" s="25">
        <v>297.54000000000002</v>
      </c>
      <c r="BH7" s="25">
        <v>294.82</v>
      </c>
      <c r="BI7" s="25">
        <v>290.62</v>
      </c>
      <c r="BJ7" s="25">
        <v>322.92</v>
      </c>
      <c r="BK7" s="25">
        <v>303.45999999999998</v>
      </c>
      <c r="BL7" s="25">
        <v>307.27999999999997</v>
      </c>
      <c r="BM7" s="25">
        <v>304.02</v>
      </c>
      <c r="BN7" s="25">
        <v>300.54000000000002</v>
      </c>
      <c r="BO7" s="25">
        <v>264.86</v>
      </c>
      <c r="BP7" s="25">
        <v>102.65</v>
      </c>
      <c r="BQ7" s="25">
        <v>97.46</v>
      </c>
      <c r="BR7" s="25">
        <v>95.68</v>
      </c>
      <c r="BS7" s="25">
        <v>98.79</v>
      </c>
      <c r="BT7" s="25">
        <v>97.54</v>
      </c>
      <c r="BU7" s="25">
        <v>100.85</v>
      </c>
      <c r="BV7" s="25">
        <v>103.79</v>
      </c>
      <c r="BW7" s="25">
        <v>98.3</v>
      </c>
      <c r="BX7" s="25">
        <v>98.89</v>
      </c>
      <c r="BY7" s="25">
        <v>99.25</v>
      </c>
      <c r="BZ7" s="25">
        <v>97.59</v>
      </c>
      <c r="CA7" s="25">
        <v>187.28</v>
      </c>
      <c r="CB7" s="25">
        <v>192.76</v>
      </c>
      <c r="CC7" s="25">
        <v>196.3</v>
      </c>
      <c r="CD7" s="25">
        <v>190.91</v>
      </c>
      <c r="CE7" s="25">
        <v>193.75</v>
      </c>
      <c r="CF7" s="25">
        <v>167.1</v>
      </c>
      <c r="CG7" s="25">
        <v>167.86</v>
      </c>
      <c r="CH7" s="25">
        <v>173.68</v>
      </c>
      <c r="CI7" s="25">
        <v>174.52</v>
      </c>
      <c r="CJ7" s="25">
        <v>178.92</v>
      </c>
      <c r="CK7" s="25">
        <v>181.66</v>
      </c>
      <c r="CL7" s="25">
        <v>62.36</v>
      </c>
      <c r="CM7" s="25">
        <v>61.66</v>
      </c>
      <c r="CN7" s="25">
        <v>61.43</v>
      </c>
      <c r="CO7" s="25">
        <v>62.01</v>
      </c>
      <c r="CP7" s="25">
        <v>62.71</v>
      </c>
      <c r="CQ7" s="25">
        <v>59.91</v>
      </c>
      <c r="CR7" s="25">
        <v>59.4</v>
      </c>
      <c r="CS7" s="25">
        <v>59.24</v>
      </c>
      <c r="CT7" s="25">
        <v>58.77</v>
      </c>
      <c r="CU7" s="25">
        <v>59.17</v>
      </c>
      <c r="CV7" s="25">
        <v>60.21</v>
      </c>
      <c r="CW7" s="25">
        <v>96.03</v>
      </c>
      <c r="CX7" s="25">
        <v>96.49</v>
      </c>
      <c r="CY7" s="25">
        <v>96.28</v>
      </c>
      <c r="CZ7" s="25">
        <v>96.35</v>
      </c>
      <c r="DA7" s="25">
        <v>94.69</v>
      </c>
      <c r="DB7" s="25">
        <v>87.26</v>
      </c>
      <c r="DC7" s="25">
        <v>87.57</v>
      </c>
      <c r="DD7" s="25">
        <v>87.26</v>
      </c>
      <c r="DE7" s="25">
        <v>86.95</v>
      </c>
      <c r="DF7" s="25">
        <v>86.58</v>
      </c>
      <c r="DG7" s="25">
        <v>89.21</v>
      </c>
      <c r="DH7" s="25">
        <v>55.06</v>
      </c>
      <c r="DI7" s="25">
        <v>54.93</v>
      </c>
      <c r="DJ7" s="25">
        <v>54.9</v>
      </c>
      <c r="DK7" s="25">
        <v>55.21</v>
      </c>
      <c r="DL7" s="25">
        <v>56.38</v>
      </c>
      <c r="DM7" s="25">
        <v>49.2</v>
      </c>
      <c r="DN7" s="25">
        <v>50.01</v>
      </c>
      <c r="DO7" s="25">
        <v>50.99</v>
      </c>
      <c r="DP7" s="25">
        <v>51.79</v>
      </c>
      <c r="DQ7" s="25">
        <v>52.02</v>
      </c>
      <c r="DR7" s="25">
        <v>52.41</v>
      </c>
      <c r="DS7" s="25">
        <v>21.52</v>
      </c>
      <c r="DT7" s="25">
        <v>22.79</v>
      </c>
      <c r="DU7" s="25">
        <v>24.54</v>
      </c>
      <c r="DV7" s="25">
        <v>24.68</v>
      </c>
      <c r="DW7" s="25">
        <v>27.97</v>
      </c>
      <c r="DX7" s="25">
        <v>18.329999999999998</v>
      </c>
      <c r="DY7" s="25">
        <v>20.27</v>
      </c>
      <c r="DZ7" s="25">
        <v>21.69</v>
      </c>
      <c r="EA7" s="25">
        <v>23.19</v>
      </c>
      <c r="EB7" s="25">
        <v>24.61</v>
      </c>
      <c r="EC7" s="25">
        <v>26.78</v>
      </c>
      <c r="ED7" s="25">
        <v>0.51</v>
      </c>
      <c r="EE7" s="25">
        <v>1.1499999999999999</v>
      </c>
      <c r="EF7" s="25">
        <v>0.45</v>
      </c>
      <c r="EG7" s="25">
        <v>0.43</v>
      </c>
      <c r="EH7" s="25">
        <v>0.6</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1917ic</cp:lastModifiedBy>
  <dcterms:modified xsi:type="dcterms:W3CDTF">2026-02-19T07:52:06Z</dcterms:modified>
</cp:coreProperties>
</file>