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F4AC7FBD-7435-4CE0-9C33-7A630FFA358F}"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C37" i="10"/>
  <c r="BE36" i="10"/>
  <c r="AM36" i="10"/>
  <c r="C36" i="10"/>
  <c r="BE35" i="10"/>
  <c r="BW34" i="10"/>
  <c r="BW35" i="10" s="1"/>
  <c r="BW36" i="10" s="1"/>
  <c r="BW37" i="10" s="1"/>
  <c r="BW38" i="10" s="1"/>
  <c r="BW39" i="10" s="1"/>
  <c r="BW40" i="10" s="1"/>
  <c r="BW41" i="10" s="1"/>
  <c r="BW42" i="10" s="1"/>
  <c r="BW43" i="10" s="1"/>
  <c r="BE34" i="10"/>
  <c r="C34" i="10"/>
  <c r="CO34" i="10" l="1"/>
  <c r="CO35" i="10" s="1"/>
  <c r="CO36" i="10" s="1"/>
  <c r="CO37" i="10" s="1"/>
  <c r="CO38" i="10" s="1"/>
  <c r="CO39" i="10" s="1"/>
  <c r="CO40" i="10" s="1"/>
  <c r="CO41" i="10" s="1"/>
  <c r="C35" i="10"/>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alcChain>
</file>

<file path=xl/sharedStrings.xml><?xml version="1.0" encoding="utf-8"?>
<sst xmlns="http://schemas.openxmlformats.org/spreadsheetml/2006/main" count="1102" uniqueCount="575">
  <si>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</si>
  <si>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</si>
  <si>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</si>
  <si>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</si>
  <si>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</si>
  <si>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</si>
  <si>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</si>
  <si>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</si>
  <si>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</si>
  <si>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</si>
  <si>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</si>
  <si>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</si>
  <si>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</si>
  <si>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</si>
  <si>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</si>
  <si>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</si>
  <si>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</si>
  <si>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</si>
  <si>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</si>
  <si>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</si>
  <si>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</si>
  <si>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</si>
  <si>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</si>
  <si>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</si>
  <si>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</si>
  <si>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</si>
  <si>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</si>
  <si>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</si>
  <si>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</si>
  <si>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</si>
  <si>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</si>
  <si>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</si>
  <si>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</si>
  <si>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</si>
  <si>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</si>
  <si>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</si>
  <si>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</si>
  <si>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</si>
  <si>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</si>
  <si>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</si>
  <si>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</si>
  <si>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</si>
  <si>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</si>
  <si>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</si>
  <si>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</si>
  <si>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</si>
  <si>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</si>
  <si>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</si>
  <si>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</si>
  <si>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</si>
  <si>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</si>
  <si>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</si>
  <si>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</si>
  <si>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</si>
  <si>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</si>
  <si>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</si>
  <si>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</si>
  <si>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</si>
  <si>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</si>
  <si>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</si>
  <si>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</si>
  <si>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</si>
  <si>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</si>
  <si>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</si>
  <si>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</si>
  <si>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</si>
  <si>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</si>
  <si>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</si>
  <si>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</si>
  <si>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</si>
  <si>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</si>
  <si>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</si>
  <si>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</si>
  <si>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</si>
  <si>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</si>
  <si>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</si>
  <si>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</si>
  <si>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</si>
  <si>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</si>
  <si>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</si>
  <si>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</si>
  <si>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</si>
  <si>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</si>
  <si>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</si>
  <si>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</si>
  <si>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</si>
  <si>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</si>
  <si>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</si>
  <si>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</si>
  <si>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</si>
  <si>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</si>
  <si>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</si>
  <si>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</si>
  <si>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</si>
  <si>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長岡京市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</si>
  <si>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</si>
  <si>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</si>
  <si>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</si>
  <si>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</si>
  <si>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</si>
  <si>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</si>
  <si>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</si>
  <si>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</si>
  <si>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</si>
  <si>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</si>
  <si>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</si>
  <si>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</si>
  <si>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</si>
  <si>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</si>
  <si>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</si>
  <si>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</si>
  <si>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</si>
  <si>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</si>
  <si>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</si>
  <si>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</si>
  <si>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</si>
  <si>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</si>
  <si>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</si>
  <si>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</si>
  <si>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</si>
  <si>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</si>
  <si>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</si>
  <si>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</si>
  <si>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</si>
  <si>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</si>
  <si>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</si>
  <si>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</si>
  <si>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</si>
  <si>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</si>
  <si>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</si>
  <si>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</si>
  <si>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</si>
  <si>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</si>
  <si>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</si>
  <si>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</si>
  <si>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</si>
  <si>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</si>
  <si>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</si>
  <si>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</si>
  <si>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</si>
  <si>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</si>
  <si>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</si>
  <si>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</si>
  <si>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</si>
  <si>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</si>
  <si>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</si>
  <si>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</si>
  <si>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</si>
  <si>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</si>
  <si>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</si>
  <si>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</si>
  <si>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</si>
  <si>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</si>
  <si>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</si>
  <si>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</si>
  <si>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</si>
  <si>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</si>
  <si>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</si>
  <si>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</si>
  <si>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</si>
  <si>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</si>
  <si>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</si>
  <si>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</si>
  <si>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</si>
  <si>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</si>
  <si>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</si>
  <si>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</si>
  <si>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</si>
  <si>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</si>
  <si>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</si>
  <si>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</si>
  <si>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</si>
  <si>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</si>
  <si>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</si>
  <si>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</si>
  <si>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</si>
  <si>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</si>
  <si>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</si>
  <si>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</si>
  <si>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</si>
  <si>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</si>
  <si>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</si>
  <si>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</si>
  <si>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</si>
  <si>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</si>
  <si>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</si>
  <si>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</si>
  <si>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</si>
  <si>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</si>
  <si>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</si>
  <si>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</si>
  <si>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</si>
  <si>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</si>
  <si>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</si>
  <si>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</si>
  <si>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</si>
  <si>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</si>
  <si>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</si>
  <si>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</si>
  <si>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</si>
  <si>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</si>
  <si>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</si>
  <si>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</si>
  <si>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京都府長岡京市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</si>
  <si>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</si>
  <si>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</si>
  <si>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</si>
  <si>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</si>
  <si>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</si>
  <si>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</si>
  <si>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</si>
  <si>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</si>
  <si>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</si>
  <si>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</si>
  <si>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</si>
  <si>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</si>
  <si>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</si>
  <si>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</si>
  <si>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</si>
  <si>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</si>
  <si>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</si>
  <si>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</si>
  <si>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</si>
  <si>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</si>
  <si>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</si>
  <si>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</si>
  <si>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</si>
  <si>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</si>
  <si>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</si>
  <si>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</si>
  <si>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</si>
  <si>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</si>
  <si>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</si>
  <si>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</si>
  <si>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</si>
  <si>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</si>
  <si>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</si>
  <si>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</si>
  <si>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</si>
  <si>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</si>
  <si>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</si>
  <si>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</si>
  <si>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</si>
  <si>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</si>
  <si>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</si>
  <si>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</si>
  <si>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</si>
  <si>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</si>
  <si>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</si>
  <si>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</si>
  <si>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</si>
  <si>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</si>
  <si>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</si>
  <si>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</si>
  <si>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</si>
  <si>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</si>
  <si>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</si>
  <si>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</si>
  <si>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</si>
  <si>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</si>
  <si>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</si>
  <si>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</si>
  <si>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</si>
  <si>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</si>
  <si>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</si>
  <si>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</si>
  <si>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</si>
  <si>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</si>
  <si>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</si>
  <si>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</si>
  <si>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</si>
  <si>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</si>
  <si>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</si>
  <si>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</si>
  <si>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</si>
  <si>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</si>
  <si>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</si>
  <si>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</si>
  <si>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</si>
  <si>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</si>
  <si>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</si>
  <si>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</si>
  <si>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</si>
  <si>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</si>
  <si>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</si>
  <si>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</si>
  <si>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</si>
  <si>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</si>
  <si>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</si>
  <si>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</si>
  <si>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</si>
  <si>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</si>
  <si>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</si>
  <si>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</si>
  <si>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</si>
  <si>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</si>
  <si>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</si>
  <si>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</si>
  <si>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</si>
  <si>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</si>
  <si>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</si>
  <si>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</si>
  <si>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</si>
  <si>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</si>
  <si>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</si>
  <si>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</si>
  <si>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</si>
  <si>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</si>
  <si>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</si>
  <si>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</si>
  <si>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</si>
  <si>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</si>
  <si>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</si>
  <si>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</si>
  <si>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</si>
  <si>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</si>
  <si>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</si>
  <si>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</si>
  <si>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</si>
  <si>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</si>
  <si>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</si>
  <si>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</si>
  <si>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</si>
  <si>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</si>
  <si>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</si>
  <si>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</si>
  <si>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</si>
  <si>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駐車場整備</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</si>
  <si>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</si>
  <si>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</si>
  <si>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</si>
  <si>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</si>
  <si>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</si>
  <si>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</si>
  <si>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</si>
  <si>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</si>
  <si>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</si>
  <si>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</si>
  <si>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</si>
  <si>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</si>
  <si>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</si>
  <si>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</si>
  <si>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</si>
  <si>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</si>
  <si>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</si>
  <si>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</si>
  <si>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</si>
  <si>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</si>
  <si>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</si>
  <si>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</si>
  <si>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</si>
  <si>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</si>
  <si>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</si>
  <si>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</si>
  <si>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京都府長岡京市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</si>
  <si>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</si>
  <si>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</si>
  <si>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</si>
  <si>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</si>
  <si>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</si>
  <si>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</si>
  <si>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</si>
  <si>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</si>
  <si>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</si>
  <si>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</si>
  <si>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</si>
  <si>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</si>
  <si>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</si>
  <si>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</si>
  <si>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</si>
  <si>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</si>
  <si>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</si>
  <si>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</si>
  <si>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</si>
  <si>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</si>
  <si>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乙訓休日応急診療所特別会計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</si>
  <si>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</si>
  <si>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</si>
  <si>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</si>
  <si>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</si>
  <si>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</si>
  <si>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</si>
  <si>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</si>
  <si>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</si>
  <si>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</si>
  <si>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</si>
  <si>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</si>
  <si>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</si>
  <si>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</si>
  <si>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</si>
  <si>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</si>
  <si>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</si>
  <si>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</si>
  <si>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長岡京市水道事業会計</t>
    <phoneticPr fontId="5"/>
  </si>
  <si>
    <t>法適用企業</t>
    <phoneticPr fontId="5"/>
  </si>
  <si>
    <t>長岡京市公共下水道事業会計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</si>
  <si>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</si>
  <si>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</si>
  <si>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</si>
  <si>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</si>
  <si>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</si>
  <si>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</si>
  <si>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</si>
  <si>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</si>
  <si>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</si>
  <si>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</si>
  <si>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</si>
  <si>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</si>
  <si>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</si>
  <si>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</si>
  <si>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</si>
  <si>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</si>
  <si>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</si>
  <si>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</si>
  <si>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</si>
  <si>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</si>
  <si>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</si>
  <si>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</si>
  <si>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</si>
  <si>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</si>
  <si>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</si>
  <si>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</si>
  <si>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</si>
  <si>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</si>
  <si>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</si>
  <si>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</si>
  <si>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</si>
  <si>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</si>
  <si>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</si>
  <si>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</si>
  <si>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</si>
  <si>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</si>
  <si>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</si>
  <si>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</si>
  <si>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</si>
  <si>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</si>
  <si>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</si>
  <si>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</si>
  <si>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</si>
  <si>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</si>
  <si>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</si>
  <si>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</si>
  <si>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</si>
  <si>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</si>
  <si>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</si>
  <si>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</si>
  <si>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</si>
  <si>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</si>
  <si>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</si>
  <si>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</si>
  <si>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</si>
  <si>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</si>
  <si>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</si>
  <si>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</si>
  <si>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</si>
  <si>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</si>
  <si>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</si>
  <si>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</si>
  <si>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</si>
  <si>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</si>
  <si>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</si>
  <si>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</si>
  <si>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</si>
  <si>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</si>
  <si>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</si>
  <si>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</si>
  <si>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</si>
  <si>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</si>
  <si>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</si>
  <si>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</si>
  <si>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</si>
  <si>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</si>
  <si>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</si>
  <si>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</si>
  <si>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</si>
  <si>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</si>
  <si>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</si>
  <si>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</si>
  <si>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</si>
  <si>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</si>
  <si>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</si>
  <si>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</si>
  <si>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</si>
  <si>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</si>
  <si>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</si>
  <si>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</si>
  <si>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</si>
  <si>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</si>
  <si>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</si>
  <si>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</si>
  <si>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</si>
  <si>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</si>
  <si>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</si>
  <si>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</si>
  <si>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</si>
  <si>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</si>
  <si>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</si>
  <si>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</si>
  <si>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</si>
  <si>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</si>
  <si>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</si>
  <si>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</si>
  <si>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</si>
  <si>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</si>
  <si>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</si>
  <si>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</si>
  <si>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</si>
  <si>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</si>
  <si>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</si>
  <si>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</si>
  <si>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</si>
  <si>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</si>
  <si>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</si>
  <si>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</si>
  <si>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</si>
  <si>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</si>
  <si>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</si>
  <si>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</si>
  <si>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</si>
  <si>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</si>
  <si>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</si>
  <si>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</si>
  <si>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</si>
  <si>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</si>
  <si>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</si>
  <si>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</si>
  <si>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</si>
  <si>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</si>
  <si>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</si>
  <si>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</si>
  <si>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</si>
  <si>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0.62</t>
  </si>
  <si>
    <t>▲ 2.51</t>
  </si>
  <si>
    <t>長岡京市水道事業会計</t>
  </si>
  <si>
    <t>一般会計</t>
  </si>
  <si>
    <t>介護保険事業特別会計</t>
  </si>
  <si>
    <t>長岡京市公共下水道事業会計</t>
  </si>
  <si>
    <t>乙訓休日応急診療所特別会計</t>
  </si>
  <si>
    <t>後期高齢者医療事業特別会計</t>
  </si>
  <si>
    <t>国民健康保険事業特別会計</t>
  </si>
  <si>
    <t>駐車場事業特別会計</t>
  </si>
  <si>
    <t>その他会計（赤字）</t>
  </si>
  <si>
    <t>その他会計（黒字）</t>
  </si>
  <si>
    <t>R01</t>
    <phoneticPr fontId="5"/>
  </si>
  <si>
    <t>R02</t>
    <phoneticPr fontId="5"/>
  </si>
  <si>
    <t>R03</t>
    <phoneticPr fontId="5"/>
  </si>
  <si>
    <t>R04</t>
    <phoneticPr fontId="5"/>
  </si>
  <si>
    <t>R05</t>
    <phoneticPr fontId="5"/>
  </si>
  <si>
    <t>-</t>
    <phoneticPr fontId="2"/>
  </si>
  <si>
    <t>長岡京都市開発</t>
  </si>
  <si>
    <t>長岡京市埋蔵文化財センター</t>
  </si>
  <si>
    <t>長岡京水資源対策基金</t>
  </si>
  <si>
    <t>長岡京市スポーツ協会</t>
  </si>
  <si>
    <t>乙訓勤労者福祉サービスセンター</t>
  </si>
  <si>
    <t>長岡京市緑の協会</t>
  </si>
  <si>
    <t>乙訓土地開発公社</t>
  </si>
  <si>
    <t>京都府長岡京記念文化事業団</t>
  </si>
  <si>
    <t>〇</t>
  </si>
  <si>
    <t>乙訓環境衛生組合</t>
  </si>
  <si>
    <t>桂川・小畑川水防事務組合</t>
  </si>
  <si>
    <t>乙訓福祉施設事務組合</t>
  </si>
  <si>
    <t>京都府自治会館管理組合</t>
  </si>
  <si>
    <t>京都府住宅新築資金等貸付事業管理組合（一般会計）</t>
  </si>
  <si>
    <t>京都府住宅新築資金等貸付事業管理組合（特別会計）</t>
  </si>
  <si>
    <t>乙訓消防組合</t>
  </si>
  <si>
    <t>京都府後期高齢者医療広域連合（一般会計）</t>
  </si>
  <si>
    <t>京都府後期高齢者医療広域連合（後期高齢者医療特別会計）</t>
  </si>
  <si>
    <t>京都地方税機構</t>
  </si>
  <si>
    <t>-</t>
    <phoneticPr fontId="2"/>
  </si>
  <si>
    <t>庁舎建設基金</t>
  </si>
  <si>
    <t>公共施設整備基金</t>
  </si>
  <si>
    <t>公園・緑地整備基金</t>
  </si>
  <si>
    <t>ふるさと振興基金</t>
  </si>
  <si>
    <t>職員退職基金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</si>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</sst>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7322-4168-9FAD-72A1A99C7D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46081</c:v>
                </c:pt>
                <c:pt idx="1">
                  <c:v>38070</c:v>
                </c:pt>
                <c:pt idx="2">
                  <c:v>59671</c:v>
                </c:pt>
                <c:pt idx="3">
                  <c:v>86926</c:v>
                </c:pt>
                <c:pt idx="4">
                  <c:v>67622</c:v>
                </c:pt>
              </c:numCache>
            </c:numRef>
          </c:val>
          <c:smooth val="0"/>
          <c:extLst>
            <c:ext xmlns:c16="http://schemas.microsoft.com/office/drawing/2014/chart" uri="{C3380CC4-5D6E-409C-BE32-E72D297353CC}">
              <c16:uniqueId val="{00000001-7322-4168-9FAD-72A1A99C7D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4.3499999999999996</c:v>
                </c:pt>
                <c:pt idx="1">
                  <c:v>8.9499999999999993</c:v>
                </c:pt>
                <c:pt idx="2">
                  <c:v>11.15</c:v>
                </c:pt>
                <c:pt idx="3">
                  <c:v>10.14</c:v>
                </c:pt>
                <c:pt idx="4">
                  <c:v>7.78</c:v>
                </c:pt>
              </c:numCache>
            </c:numRef>
          </c:val>
          <c:extLst>
            <c:ext xmlns:c16="http://schemas.microsoft.com/office/drawing/2014/chart" uri="{C3380CC4-5D6E-409C-BE32-E72D297353CC}">
              <c16:uniqueId val="{00000000-435A-423A-8A09-20C45A7FBB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18.79</c:v>
                </c:pt>
                <c:pt idx="1">
                  <c:v>18.11</c:v>
                </c:pt>
                <c:pt idx="2">
                  <c:v>22.96</c:v>
                </c:pt>
                <c:pt idx="3">
                  <c:v>23.95</c:v>
                </c:pt>
                <c:pt idx="4">
                  <c:v>22.6</c:v>
                </c:pt>
              </c:numCache>
            </c:numRef>
          </c:val>
          <c:extLst>
            <c:ext xmlns:c16="http://schemas.microsoft.com/office/drawing/2014/chart" uri="{C3380CC4-5D6E-409C-BE32-E72D297353CC}">
              <c16:uniqueId val="{00000001-435A-423A-8A09-20C45A7FBB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0.95</c:v>
                </c:pt>
                <c:pt idx="1">
                  <c:v>4.8</c:v>
                </c:pt>
                <c:pt idx="2">
                  <c:v>8.42</c:v>
                </c:pt>
                <c:pt idx="3">
                  <c:v>-0.62</c:v>
                </c:pt>
                <c:pt idx="4">
                  <c:v>-2.5099999999999998</c:v>
                </c:pt>
              </c:numCache>
            </c:numRef>
          </c:val>
          <c:smooth val="0"/>
          <c:extLst>
            <c:ext xmlns:c16="http://schemas.microsoft.com/office/drawing/2014/chart" uri="{C3380CC4-5D6E-409C-BE32-E72D297353CC}">
              <c16:uniqueId val="{00000002-435A-423A-8A09-20C45A7FBB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D67-4E6D-AD1A-FA7E572C19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67-4E6D-AD1A-FA7E572C196F}"/>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0.04</c:v>
                </c:pt>
                <c:pt idx="4">
                  <c:v>#N/A</c:v>
                </c:pt>
                <c:pt idx="5">
                  <c:v>0.04</c:v>
                </c:pt>
                <c:pt idx="6">
                  <c:v>#N/A</c:v>
                </c:pt>
                <c:pt idx="7">
                  <c:v>0.05</c:v>
                </c:pt>
                <c:pt idx="8">
                  <c:v>#N/A</c:v>
                </c:pt>
                <c:pt idx="9">
                  <c:v>0.05</c:v>
                </c:pt>
              </c:numCache>
            </c:numRef>
          </c:val>
          <c:extLst>
            <c:ext xmlns:c16="http://schemas.microsoft.com/office/drawing/2014/chart" uri="{C3380CC4-5D6E-409C-BE32-E72D297353CC}">
              <c16:uniqueId val="{00000002-1D67-4E6D-AD1A-FA7E572C196F}"/>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c:v>
                </c:pt>
                <c:pt idx="2">
                  <c:v>#N/A</c:v>
                </c:pt>
                <c:pt idx="3">
                  <c:v>0.28000000000000003</c:v>
                </c:pt>
                <c:pt idx="4">
                  <c:v>#N/A</c:v>
                </c:pt>
                <c:pt idx="5">
                  <c:v>0.79</c:v>
                </c:pt>
                <c:pt idx="6">
                  <c:v>#N/A</c:v>
                </c:pt>
                <c:pt idx="7">
                  <c:v>0.5</c:v>
                </c:pt>
                <c:pt idx="8">
                  <c:v>#N/A</c:v>
                </c:pt>
                <c:pt idx="9">
                  <c:v>0.05</c:v>
                </c:pt>
              </c:numCache>
            </c:numRef>
          </c:val>
          <c:extLst>
            <c:ext xmlns:c16="http://schemas.microsoft.com/office/drawing/2014/chart" uri="{C3380CC4-5D6E-409C-BE32-E72D297353CC}">
              <c16:uniqueId val="{00000003-1D67-4E6D-AD1A-FA7E572C196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0.32</c:v>
                </c:pt>
                <c:pt idx="2">
                  <c:v>#N/A</c:v>
                </c:pt>
                <c:pt idx="3">
                  <c:v>0.28999999999999998</c:v>
                </c:pt>
                <c:pt idx="4">
                  <c:v>#N/A</c:v>
                </c:pt>
                <c:pt idx="5">
                  <c:v>0.26</c:v>
                </c:pt>
                <c:pt idx="6">
                  <c:v>#N/A</c:v>
                </c:pt>
                <c:pt idx="7">
                  <c:v>0.35</c:v>
                </c:pt>
                <c:pt idx="8">
                  <c:v>#N/A</c:v>
                </c:pt>
                <c:pt idx="9">
                  <c:v>0.3</c:v>
                </c:pt>
              </c:numCache>
            </c:numRef>
          </c:val>
          <c:extLst>
            <c:ext xmlns:c16="http://schemas.microsoft.com/office/drawing/2014/chart" uri="{C3380CC4-5D6E-409C-BE32-E72D297353CC}">
              <c16:uniqueId val="{00000004-1D67-4E6D-AD1A-FA7E572C196F}"/>
            </c:ext>
          </c:extLst>
        </c:ser>
        <c:ser>
          <c:idx val="5"/>
          <c:order val="5"/>
          <c:tx>
            <c:strRef>
              <c:f>データシート!$A$32</c:f>
              <c:strCache>
                <c:ptCount val="1"/>
                <c:pt idx="0">
                  <c:v>乙訓休日応急診療所特別会計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c:v>
                </c:pt>
                <c:pt idx="4">
                  <c:v>#N/A</c:v>
                </c:pt>
                <c:pt idx="5">
                  <c:v>0.02</c:v>
                </c:pt>
                <c:pt idx="6">
                  <c:v>#N/A</c:v>
                </c:pt>
                <c:pt idx="7">
                  <c:v>0.48</c:v>
                </c:pt>
                <c:pt idx="8">
                  <c:v>#N/A</c:v>
                </c:pt>
                <c:pt idx="9">
                  <c:v>0.35</c:v>
                </c:pt>
              </c:numCache>
            </c:numRef>
          </c:val>
          <c:extLst>
            <c:ext xmlns:c16="http://schemas.microsoft.com/office/drawing/2014/chart" uri="{C3380CC4-5D6E-409C-BE32-E72D297353CC}">
              <c16:uniqueId val="{00000005-1D67-4E6D-AD1A-FA7E572C196F}"/>
            </c:ext>
          </c:extLst>
        </c:ser>
        <c:ser>
          <c:idx val="6"/>
          <c:order val="6"/>
          <c:tx>
            <c:strRef>
              <c:f>データシート!$A$33</c:f>
              <c:strCache>
                <c:ptCount val="1"/>
                <c:pt idx="0">
                  <c:v>長岡京市公共下水道事業会計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0.42</c:v>
                </c:pt>
                <c:pt idx="2">
                  <c:v>#N/A</c:v>
                </c:pt>
                <c:pt idx="3">
                  <c:v>0.4</c:v>
                </c:pt>
                <c:pt idx="4">
                  <c:v>#N/A</c:v>
                </c:pt>
                <c:pt idx="5">
                  <c:v>0.4</c:v>
                </c:pt>
                <c:pt idx="6">
                  <c:v>#N/A</c:v>
                </c:pt>
                <c:pt idx="7">
                  <c:v>0.42</c:v>
                </c:pt>
                <c:pt idx="8">
                  <c:v>#N/A</c:v>
                </c:pt>
                <c:pt idx="9">
                  <c:v>0.48</c:v>
                </c:pt>
              </c:numCache>
            </c:numRef>
          </c:val>
          <c:extLst>
            <c:ext xmlns:c16="http://schemas.microsoft.com/office/drawing/2014/chart" uri="{C3380CC4-5D6E-409C-BE32-E72D297353CC}">
              <c16:uniqueId val="{00000006-1D67-4E6D-AD1A-FA7E572C196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1.21</c:v>
                </c:pt>
                <c:pt idx="2">
                  <c:v>#N/A</c:v>
                </c:pt>
                <c:pt idx="3">
                  <c:v>1.18</c:v>
                </c:pt>
                <c:pt idx="4">
                  <c:v>#N/A</c:v>
                </c:pt>
                <c:pt idx="5">
                  <c:v>1.1100000000000001</c:v>
                </c:pt>
                <c:pt idx="6">
                  <c:v>#N/A</c:v>
                </c:pt>
                <c:pt idx="7">
                  <c:v>1.04</c:v>
                </c:pt>
                <c:pt idx="8">
                  <c:v>#N/A</c:v>
                </c:pt>
                <c:pt idx="9">
                  <c:v>0.71</c:v>
                </c:pt>
              </c:numCache>
            </c:numRef>
          </c:val>
          <c:extLst>
            <c:ext xmlns:c16="http://schemas.microsoft.com/office/drawing/2014/chart" uri="{C3380CC4-5D6E-409C-BE32-E72D297353CC}">
              <c16:uniqueId val="{00000007-1D67-4E6D-AD1A-FA7E572C19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4.2300000000000004</c:v>
                </c:pt>
                <c:pt idx="2">
                  <c:v>#N/A</c:v>
                </c:pt>
                <c:pt idx="3">
                  <c:v>8.94</c:v>
                </c:pt>
                <c:pt idx="4">
                  <c:v>#N/A</c:v>
                </c:pt>
                <c:pt idx="5">
                  <c:v>11.12</c:v>
                </c:pt>
                <c:pt idx="6">
                  <c:v>#N/A</c:v>
                </c:pt>
                <c:pt idx="7">
                  <c:v>9.64</c:v>
                </c:pt>
                <c:pt idx="8">
                  <c:v>#N/A</c:v>
                </c:pt>
                <c:pt idx="9">
                  <c:v>7.43</c:v>
                </c:pt>
              </c:numCache>
            </c:numRef>
          </c:val>
          <c:extLst>
            <c:ext xmlns:c16="http://schemas.microsoft.com/office/drawing/2014/chart" uri="{C3380CC4-5D6E-409C-BE32-E72D297353CC}">
              <c16:uniqueId val="{00000008-1D67-4E6D-AD1A-FA7E572C196F}"/>
            </c:ext>
          </c:extLst>
        </c:ser>
        <c:ser>
          <c:idx val="9"/>
          <c:order val="9"/>
          <c:tx>
            <c:strRef>
              <c:f>データシート!$A$36</c:f>
              <c:strCache>
                <c:ptCount val="1"/>
                <c:pt idx="0">
                  <c:v>長岡京市水道事業会計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11.67</c:v>
                </c:pt>
                <c:pt idx="2">
                  <c:v>#N/A</c:v>
                </c:pt>
                <c:pt idx="3">
                  <c:v>11.38</c:v>
                </c:pt>
                <c:pt idx="4">
                  <c:v>#N/A</c:v>
                </c:pt>
                <c:pt idx="5">
                  <c:v>10.45</c:v>
                </c:pt>
                <c:pt idx="6">
                  <c:v>#N/A</c:v>
                </c:pt>
                <c:pt idx="7">
                  <c:v>11.01</c:v>
                </c:pt>
                <c:pt idx="8">
                  <c:v>#N/A</c:v>
                </c:pt>
                <c:pt idx="9">
                  <c:v>10.48</c:v>
                </c:pt>
              </c:numCache>
            </c:numRef>
          </c:val>
          <c:extLst>
            <c:ext xmlns:c16="http://schemas.microsoft.com/office/drawing/2014/chart" uri="{C3380CC4-5D6E-409C-BE32-E72D297353CC}">
              <c16:uniqueId val="{00000009-1D67-4E6D-AD1A-FA7E572C19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3058</c:v>
                </c:pt>
                <c:pt idx="5">
                  <c:v>3020</c:v>
                </c:pt>
                <c:pt idx="8">
                  <c:v>3072</c:v>
                </c:pt>
                <c:pt idx="11">
                  <c:v>3220</c:v>
                </c:pt>
                <c:pt idx="14">
                  <c:v>3220</c:v>
                </c:pt>
              </c:numCache>
            </c:numRef>
          </c:val>
          <c:extLst>
            <c:ext xmlns:c16="http://schemas.microsoft.com/office/drawing/2014/chart" uri="{C3380CC4-5D6E-409C-BE32-E72D297353CC}">
              <c16:uniqueId val="{00000000-1487-48B2-98AA-C541F9E0D5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87-48B2-98AA-C541F9E0D5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129</c:v>
                </c:pt>
                <c:pt idx="3">
                  <c:v>104</c:v>
                </c:pt>
                <c:pt idx="6">
                  <c:v>18</c:v>
                </c:pt>
                <c:pt idx="9">
                  <c:v>133</c:v>
                </c:pt>
                <c:pt idx="12">
                  <c:v>5</c:v>
                </c:pt>
              </c:numCache>
            </c:numRef>
          </c:val>
          <c:extLst>
            <c:ext xmlns:c16="http://schemas.microsoft.com/office/drawing/2014/chart" uri="{C3380CC4-5D6E-409C-BE32-E72D297353CC}">
              <c16:uniqueId val="{00000002-1487-48B2-98AA-C541F9E0D5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198</c:v>
                </c:pt>
                <c:pt idx="3">
                  <c:v>231</c:v>
                </c:pt>
                <c:pt idx="6">
                  <c:v>248</c:v>
                </c:pt>
                <c:pt idx="9">
                  <c:v>189</c:v>
                </c:pt>
                <c:pt idx="12">
                  <c:v>194</c:v>
                </c:pt>
              </c:numCache>
            </c:numRef>
          </c:val>
          <c:extLst>
            <c:ext xmlns:c16="http://schemas.microsoft.com/office/drawing/2014/chart" uri="{C3380CC4-5D6E-409C-BE32-E72D297353CC}">
              <c16:uniqueId val="{00000003-1487-48B2-98AA-C541F9E0D5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540</c:v>
                </c:pt>
                <c:pt idx="3">
                  <c:v>511</c:v>
                </c:pt>
                <c:pt idx="6">
                  <c:v>458</c:v>
                </c:pt>
                <c:pt idx="9">
                  <c:v>440</c:v>
                </c:pt>
                <c:pt idx="12">
                  <c:v>464</c:v>
                </c:pt>
              </c:numCache>
            </c:numRef>
          </c:val>
          <c:extLst>
            <c:ext xmlns:c16="http://schemas.microsoft.com/office/drawing/2014/chart" uri="{C3380CC4-5D6E-409C-BE32-E72D297353CC}">
              <c16:uniqueId val="{00000004-1487-48B2-98AA-C541F9E0D5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87-48B2-98AA-C541F9E0D5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87-48B2-98AA-C541F9E0D5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2544</c:v>
                </c:pt>
                <c:pt idx="3">
                  <c:v>2607</c:v>
                </c:pt>
                <c:pt idx="6">
                  <c:v>2764</c:v>
                </c:pt>
                <c:pt idx="9">
                  <c:v>2891</c:v>
                </c:pt>
                <c:pt idx="12">
                  <c:v>2984</c:v>
                </c:pt>
              </c:numCache>
            </c:numRef>
          </c:val>
          <c:extLst>
            <c:ext xmlns:c16="http://schemas.microsoft.com/office/drawing/2014/chart" uri="{C3380CC4-5D6E-409C-BE32-E72D297353CC}">
              <c16:uniqueId val="{00000007-1487-48B2-98AA-C541F9E0D5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353</c:v>
                </c:pt>
                <c:pt idx="2">
                  <c:v>#N/A</c:v>
                </c:pt>
                <c:pt idx="3">
                  <c:v>#N/A</c:v>
                </c:pt>
                <c:pt idx="4">
                  <c:v>433</c:v>
                </c:pt>
                <c:pt idx="5">
                  <c:v>#N/A</c:v>
                </c:pt>
                <c:pt idx="6">
                  <c:v>#N/A</c:v>
                </c:pt>
                <c:pt idx="7">
                  <c:v>416</c:v>
                </c:pt>
                <c:pt idx="8">
                  <c:v>#N/A</c:v>
                </c:pt>
                <c:pt idx="9">
                  <c:v>#N/A</c:v>
                </c:pt>
                <c:pt idx="10">
                  <c:v>433</c:v>
                </c:pt>
                <c:pt idx="11">
                  <c:v>#N/A</c:v>
                </c:pt>
                <c:pt idx="12">
                  <c:v>#N/A</c:v>
                </c:pt>
                <c:pt idx="13">
                  <c:v>427</c:v>
                </c:pt>
                <c:pt idx="14">
                  <c:v>#N/A</c:v>
                </c:pt>
              </c:numCache>
            </c:numRef>
          </c:val>
          <c:smooth val="0"/>
          <c:extLst>
            <c:ext xmlns:c16="http://schemas.microsoft.com/office/drawing/2014/chart" uri="{C3380CC4-5D6E-409C-BE32-E72D297353CC}">
              <c16:uniqueId val="{00000008-1487-48B2-98AA-C541F9E0D5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29008</c:v>
                </c:pt>
                <c:pt idx="5">
                  <c:v>28999</c:v>
                </c:pt>
                <c:pt idx="8">
                  <c:v>29154</c:v>
                </c:pt>
                <c:pt idx="11">
                  <c:v>28369</c:v>
                </c:pt>
                <c:pt idx="14">
                  <c:v>26996</c:v>
                </c:pt>
              </c:numCache>
            </c:numRef>
          </c:val>
          <c:extLst>
            <c:ext xmlns:c16="http://schemas.microsoft.com/office/drawing/2014/chart" uri="{C3380CC4-5D6E-409C-BE32-E72D297353CC}">
              <c16:uniqueId val="{00000000-9D35-47A8-8EC8-191929FEFD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6540</c:v>
                </c:pt>
                <c:pt idx="5">
                  <c:v>6407</c:v>
                </c:pt>
                <c:pt idx="8">
                  <c:v>7456</c:v>
                </c:pt>
                <c:pt idx="11">
                  <c:v>7777</c:v>
                </c:pt>
                <c:pt idx="14">
                  <c:v>8011</c:v>
                </c:pt>
              </c:numCache>
            </c:numRef>
          </c:val>
          <c:extLst>
            <c:ext xmlns:c16="http://schemas.microsoft.com/office/drawing/2014/chart" uri="{C3380CC4-5D6E-409C-BE32-E72D297353CC}">
              <c16:uniqueId val="{00000001-9D35-47A8-8EC8-191929FEFD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8333</c:v>
                </c:pt>
                <c:pt idx="5">
                  <c:v>8467</c:v>
                </c:pt>
                <c:pt idx="8">
                  <c:v>9710</c:v>
                </c:pt>
                <c:pt idx="11">
                  <c:v>10115</c:v>
                </c:pt>
                <c:pt idx="14">
                  <c:v>9961</c:v>
                </c:pt>
              </c:numCache>
            </c:numRef>
          </c:val>
          <c:extLst>
            <c:ext xmlns:c16="http://schemas.microsoft.com/office/drawing/2014/chart" uri="{C3380CC4-5D6E-409C-BE32-E72D297353CC}">
              <c16:uniqueId val="{00000002-9D35-47A8-8EC8-191929FEFD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35-47A8-8EC8-191929FEFD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35-47A8-8EC8-191929FEFD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35-47A8-8EC8-191929FEFD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3127</c:v>
                </c:pt>
                <c:pt idx="3">
                  <c:v>3162</c:v>
                </c:pt>
                <c:pt idx="6">
                  <c:v>3193</c:v>
                </c:pt>
                <c:pt idx="9">
                  <c:v>3145</c:v>
                </c:pt>
                <c:pt idx="12">
                  <c:v>3297</c:v>
                </c:pt>
              </c:numCache>
            </c:numRef>
          </c:val>
          <c:extLst>
            <c:ext xmlns:c16="http://schemas.microsoft.com/office/drawing/2014/chart" uri="{C3380CC4-5D6E-409C-BE32-E72D297353CC}">
              <c16:uniqueId val="{00000006-9D35-47A8-8EC8-191929FEFD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2537</c:v>
                </c:pt>
                <c:pt idx="3">
                  <c:v>2378</c:v>
                </c:pt>
                <c:pt idx="6">
                  <c:v>2378</c:v>
                </c:pt>
                <c:pt idx="9">
                  <c:v>2158</c:v>
                </c:pt>
                <c:pt idx="12">
                  <c:v>1928</c:v>
                </c:pt>
              </c:numCache>
            </c:numRef>
          </c:val>
          <c:extLst>
            <c:ext xmlns:c16="http://schemas.microsoft.com/office/drawing/2014/chart" uri="{C3380CC4-5D6E-409C-BE32-E72D297353CC}">
              <c16:uniqueId val="{00000007-9D35-47A8-8EC8-191929FEFD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6409</c:v>
                </c:pt>
                <c:pt idx="3">
                  <c:v>5999</c:v>
                </c:pt>
                <c:pt idx="6">
                  <c:v>5718</c:v>
                </c:pt>
                <c:pt idx="9">
                  <c:v>5024</c:v>
                </c:pt>
                <c:pt idx="12">
                  <c:v>4635</c:v>
                </c:pt>
              </c:numCache>
            </c:numRef>
          </c:val>
          <c:extLst>
            <c:ext xmlns:c16="http://schemas.microsoft.com/office/drawing/2014/chart" uri="{C3380CC4-5D6E-409C-BE32-E72D297353CC}">
              <c16:uniqueId val="{00000008-9D35-47A8-8EC8-191929FEFD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443</c:v>
                </c:pt>
                <c:pt idx="3">
                  <c:v>729</c:v>
                </c:pt>
                <c:pt idx="6">
                  <c:v>983</c:v>
                </c:pt>
                <c:pt idx="9">
                  <c:v>1022</c:v>
                </c:pt>
                <c:pt idx="12">
                  <c:v>1225</c:v>
                </c:pt>
              </c:numCache>
            </c:numRef>
          </c:val>
          <c:extLst>
            <c:ext xmlns:c16="http://schemas.microsoft.com/office/drawing/2014/chart" uri="{C3380CC4-5D6E-409C-BE32-E72D297353CC}">
              <c16:uniqueId val="{00000009-9D35-47A8-8EC8-191929FEFD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32531</c:v>
                </c:pt>
                <c:pt idx="3">
                  <c:v>32895</c:v>
                </c:pt>
                <c:pt idx="6">
                  <c:v>34274</c:v>
                </c:pt>
                <c:pt idx="9">
                  <c:v>36176</c:v>
                </c:pt>
                <c:pt idx="12">
                  <c:v>36730</c:v>
                </c:pt>
              </c:numCache>
            </c:numRef>
          </c:val>
          <c:extLst>
            <c:ext xmlns:c16="http://schemas.microsoft.com/office/drawing/2014/chart" uri="{C3380CC4-5D6E-409C-BE32-E72D297353CC}">
              <c16:uniqueId val="{0000000A-9D35-47A8-8EC8-191929FEFD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1165</c:v>
                </c:pt>
                <c:pt idx="2">
                  <c:v>#N/A</c:v>
                </c:pt>
                <c:pt idx="3">
                  <c:v>#N/A</c:v>
                </c:pt>
                <c:pt idx="4">
                  <c:v>1290</c:v>
                </c:pt>
                <c:pt idx="5">
                  <c:v>#N/A</c:v>
                </c:pt>
                <c:pt idx="6">
                  <c:v>#N/A</c:v>
                </c:pt>
                <c:pt idx="7">
                  <c:v>227</c:v>
                </c:pt>
                <c:pt idx="8">
                  <c:v>#N/A</c:v>
                </c:pt>
                <c:pt idx="9">
                  <c:v>#N/A</c:v>
                </c:pt>
                <c:pt idx="10">
                  <c:v>1265</c:v>
                </c:pt>
                <c:pt idx="11">
                  <c:v>#N/A</c:v>
                </c:pt>
                <c:pt idx="12">
                  <c:v>#N/A</c:v>
                </c:pt>
                <c:pt idx="13">
                  <c:v>2846</c:v>
                </c:pt>
                <c:pt idx="14">
                  <c:v>#N/A</c:v>
                </c:pt>
              </c:numCache>
            </c:numRef>
          </c:val>
          <c:smooth val="0"/>
          <c:extLst>
            <c:ext xmlns:c16="http://schemas.microsoft.com/office/drawing/2014/chart" uri="{C3380CC4-5D6E-409C-BE32-E72D297353CC}">
              <c16:uniqueId val="{0000000B-9D35-47A8-8EC8-191929FEFD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4195</c:v>
                </c:pt>
                <c:pt idx="1">
                  <c:v>4300</c:v>
                </c:pt>
                <c:pt idx="2">
                  <c:v>4205</c:v>
                </c:pt>
              </c:numCache>
            </c:numRef>
          </c:val>
          <c:extLst>
            <c:ext xmlns:c16="http://schemas.microsoft.com/office/drawing/2014/chart" uri="{C3380CC4-5D6E-409C-BE32-E72D297353CC}">
              <c16:uniqueId val="{00000000-11FD-45E8-8F26-A9FA3D3B84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1FD-45E8-8F26-A9FA3D3B84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4378</c:v>
                </c:pt>
                <c:pt idx="1">
                  <c:v>4782</c:v>
                </c:pt>
                <c:pt idx="2">
                  <c:v>4739</c:v>
                </c:pt>
              </c:numCache>
            </c:numRef>
          </c:val>
          <c:extLst>
            <c:ext xmlns:c16="http://schemas.microsoft.com/office/drawing/2014/chart" uri="{C3380CC4-5D6E-409C-BE32-E72D297353CC}">
              <c16:uniqueId val="{00000002-11FD-45E8-8F26-A9FA3D3B84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82,308
81,327
19.17
38,190,867
36,499,925
1,448,312
18,605,978
36,729,870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ポイント低下したものの、類似団体と比較して高い数値を維持している。基幹収入である税の徴収強化等、引き続き安定的な歳入の確保に努める。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147108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96.7</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ポイント増加している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や公債費など分子である経常経費充当一般財源が増加し、市税や地方交付税、臨時財政対策債など分母である経常一般財源が減少したことが比率増加の要因である。新たな市民ニーズに応えていくためには、引き続き行革の視点での既存事業の見直しや、新たな財源の確保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51816</xdr:rowOff>
    </xdr:from>
    <xdr:to>
      <xdr:col>23</xdr:col>
      <xdr:colOff>133350</xdr:colOff>
      <xdr:row>63</xdr:row>
      <xdr:rowOff>75692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10266"/>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51816</xdr:rowOff>
    </xdr:from>
    <xdr:to>
      <xdr:col>19</xdr:col>
      <xdr:colOff>133350</xdr:colOff>
      <xdr:row>61</xdr:row>
      <xdr:rowOff>104902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1026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104902</xdr:rowOff>
    </xdr:from>
    <xdr:to>
      <xdr:col>15</xdr:col>
      <xdr:colOff>82550</xdr:colOff>
      <xdr:row>62</xdr:row>
      <xdr:rowOff>136144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6335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62</xdr:row>
      <xdr:rowOff>136144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0330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168419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1016</xdr:rowOff>
    </xdr:from>
    <xdr:to>
      <xdr:col>19</xdr:col>
      <xdr:colOff>184150</xdr:colOff>
      <xdr:row>61</xdr:row>
      <xdr:rowOff>102616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112793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2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140479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22606</xdr:rowOff>
    </xdr:from>
    <xdr:to>
      <xdr:col>7</xdr:col>
      <xdr:colOff>31750</xdr:colOff>
      <xdr:row>62</xdr:row>
      <xdr:rowOff>124206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134383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して人件費・物件費等の決算額が低くなっている要因として、ゴミ処理、消防及び福祉といった事務を一部事務組合で行っていることが挙げられる。一部事務組合を含めた連結決算も視野に入れた財政運営が求められ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148758</xdr:rowOff>
    </xdr:from>
    <xdr:to>
      <xdr:col>23</xdr:col>
      <xdr:colOff>133350</xdr:colOff>
      <xdr:row>81</xdr:row>
      <xdr:rowOff>165041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36208"/>
          <a:ext cx="838200" cy="1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128112</xdr:rowOff>
    </xdr:from>
    <xdr:to>
      <xdr:col>19</xdr:col>
      <xdr:colOff>133350</xdr:colOff>
      <xdr:row>81</xdr:row>
      <xdr:rowOff>165041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15562"/>
          <a:ext cx="889000" cy="3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100729</xdr:rowOff>
    </xdr:from>
    <xdr:to>
      <xdr:col>15</xdr:col>
      <xdr:colOff>82550</xdr:colOff>
      <xdr:row>81</xdr:row>
      <xdr:rowOff>128112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88179"/>
          <a:ext cx="8890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151327</xdr:rowOff>
    </xdr:from>
    <xdr:to>
      <xdr:col>11</xdr:col>
      <xdr:colOff>31750</xdr:colOff>
      <xdr:row>81</xdr:row>
      <xdr:rowOff>100729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67327"/>
          <a:ext cx="889000" cy="12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97958</xdr:rowOff>
    </xdr:from>
    <xdr:to>
      <xdr:col>23</xdr:col>
      <xdr:colOff>184150</xdr:colOff>
      <xdr:row>82</xdr:row>
      <xdr:rowOff>28108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114485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3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114241</xdr:rowOff>
    </xdr:from>
    <xdr:to>
      <xdr:col>19</xdr:col>
      <xdr:colOff>184150</xdr:colOff>
      <xdr:row>82</xdr:row>
      <xdr:rowOff>44391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54568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70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77312</xdr:rowOff>
    </xdr:from>
    <xdr:to>
      <xdr:col>15</xdr:col>
      <xdr:colOff>133350</xdr:colOff>
      <xdr:row>82</xdr:row>
      <xdr:rowOff>7462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6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17639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3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49929</xdr:rowOff>
    </xdr:from>
    <xdr:to>
      <xdr:col>11</xdr:col>
      <xdr:colOff>82550</xdr:colOff>
      <xdr:row>81</xdr:row>
      <xdr:rowOff>151529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161706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0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100527</xdr:rowOff>
    </xdr:from>
    <xdr:to>
      <xdr:col>7</xdr:col>
      <xdr:colOff>31750</xdr:colOff>
      <xdr:row>81</xdr:row>
      <xdr:rowOff>30677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1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40854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8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ポイント、全国市平均と比べ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ポイント上回っている。指数が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を上回っているが、地域間での給与水準に配慮して支給されている地域手当については、国の基準では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％のところを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％に抑制している。結果、地域手当抑制後のラスパイレス指数は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140759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2082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140759</xdr:rowOff>
    </xdr:from>
    <xdr:to>
      <xdr:col>77</xdr:col>
      <xdr:colOff>44450</xdr:colOff>
      <xdr:row>88</xdr:row>
      <xdr:rowOff>160866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2283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9525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2484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140759</xdr:rowOff>
    </xdr:from>
    <xdr:to>
      <xdr:col>68</xdr:col>
      <xdr:colOff>152400</xdr:colOff>
      <xdr:row>89</xdr:row>
      <xdr:rowOff>9525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2283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89959</xdr:rowOff>
    </xdr:from>
    <xdr:to>
      <xdr:col>77</xdr:col>
      <xdr:colOff>95250</xdr:colOff>
      <xdr:row>89</xdr:row>
      <xdr:rowOff>20109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4886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6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130175</xdr:rowOff>
    </xdr:from>
    <xdr:to>
      <xdr:col>68</xdr:col>
      <xdr:colOff>203200</xdr:colOff>
      <xdr:row>89</xdr:row>
      <xdr:rowOff>60325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45102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89959</xdr:rowOff>
    </xdr:from>
    <xdr:to>
      <xdr:col>64</xdr:col>
      <xdr:colOff>152400</xdr:colOff>
      <xdr:row>89</xdr:row>
      <xdr:rowOff>20109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4886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次定員管理計画（令和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基づき適正化に努めている。福祉や教育分野での行政需要、地方分権の進展への対応や多種多様な行政課題への対応が求められる一方、職員数を削減することで市民サービスの低下や職員の過重な負担を招かないようにする必要がある。こうした状況を踏まえ、人員削減を前提にするのではなく、限られた人的資源で業務効率を最大限に高め、事務事業の内容や業務量、担い手等を考慮しながら、職員数の最終目標を定める必要があ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140018</xdr:rowOff>
    </xdr:from>
    <xdr:to>
      <xdr:col>81</xdr:col>
      <xdr:colOff>44450</xdr:colOff>
      <xdr:row>60</xdr:row>
      <xdr:rowOff>152082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2701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140018</xdr:rowOff>
    </xdr:from>
    <xdr:to>
      <xdr:col>77</xdr:col>
      <xdr:colOff>44450</xdr:colOff>
      <xdr:row>60</xdr:row>
      <xdr:rowOff>152082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4270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152082</xdr:rowOff>
    </xdr:from>
    <xdr:to>
      <xdr:col>72</xdr:col>
      <xdr:colOff>203200</xdr:colOff>
      <xdr:row>60</xdr:row>
      <xdr:rowOff>154094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43908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135996</xdr:rowOff>
    </xdr:from>
    <xdr:to>
      <xdr:col>68</xdr:col>
      <xdr:colOff>152400</xdr:colOff>
      <xdr:row>60</xdr:row>
      <xdr:rowOff>154094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2299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117809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3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89218</xdr:rowOff>
    </xdr:from>
    <xdr:to>
      <xdr:col>77</xdr:col>
      <xdr:colOff>95250</xdr:colOff>
      <xdr:row>61</xdr:row>
      <xdr:rowOff>19368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29545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4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101282</xdr:rowOff>
    </xdr:from>
    <xdr:to>
      <xdr:col>73</xdr:col>
      <xdr:colOff>44450</xdr:colOff>
      <xdr:row>61</xdr:row>
      <xdr:rowOff>31432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103294</xdr:rowOff>
    </xdr:from>
    <xdr:to>
      <xdr:col>68</xdr:col>
      <xdr:colOff>203200</xdr:colOff>
      <xdr:row>61</xdr:row>
      <xdr:rowOff>33444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85196</xdr:rowOff>
    </xdr:from>
    <xdr:to>
      <xdr:col>64</xdr:col>
      <xdr:colOff>152400</xdr:colOff>
      <xdr:row>61</xdr:row>
      <xdr:rowOff>15346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25523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標準財政規模の増により分母が前年度より大きくなった結果、単年度では前年度より比率が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カ年平均では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今後、新庁舎等建設事業などに係る地方債の償還が始まることで比率の上昇が見込まれるため、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113454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7919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113454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7919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105410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7276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140123</xdr:rowOff>
    </xdr:from>
    <xdr:to>
      <xdr:col>68</xdr:col>
      <xdr:colOff>152400</xdr:colOff>
      <xdr:row>39</xdr:row>
      <xdr:rowOff>41063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6552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一般会計等の地方債残高の増加及び基準財政需要額算入見込額の減少等の要因により、前年度より分子が大きくなったため、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年度までの継続費事業である新庁舎等建設事業等の影響により、基金の減少や地方債残高の増加により比率が上昇することが見込まれることから、今後も事業実施の適正化を図り、財政の健全化に努める。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5987</xdr:rowOff>
    </xdr:from>
    <xdr:to>
      <xdr:col>81</xdr:col>
      <xdr:colOff>44450</xdr:colOff>
      <xdr:row>14</xdr:row>
      <xdr:rowOff>112849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406287"/>
          <a:ext cx="8382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100451</xdr:rowOff>
    </xdr:from>
    <xdr:to>
      <xdr:col>77</xdr:col>
      <xdr:colOff>44450</xdr:colOff>
      <xdr:row>14</xdr:row>
      <xdr:rowOff>5987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329301"/>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100451</xdr:rowOff>
    </xdr:from>
    <xdr:to>
      <xdr:col>72</xdr:col>
      <xdr:colOff>203200</xdr:colOff>
      <xdr:row>14</xdr:row>
      <xdr:rowOff>10583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329301"/>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77185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7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5987</xdr:rowOff>
    </xdr:from>
    <xdr:to>
      <xdr:col>68</xdr:col>
      <xdr:colOff>152400</xdr:colOff>
      <xdr:row>14</xdr:row>
      <xdr:rowOff>10583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40628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30981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0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62049</xdr:rowOff>
    </xdr:from>
    <xdr:to>
      <xdr:col>81</xdr:col>
      <xdr:colOff>95250</xdr:colOff>
      <xdr:row>14</xdr:row>
      <xdr:rowOff>163649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34126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3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126637</xdr:rowOff>
    </xdr:from>
    <xdr:to>
      <xdr:col>77</xdr:col>
      <xdr:colOff>95250</xdr:colOff>
      <xdr:row>14</xdr:row>
      <xdr:rowOff>56787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41564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441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49651</xdr:rowOff>
    </xdr:from>
    <xdr:to>
      <xdr:col>73</xdr:col>
      <xdr:colOff>44450</xdr:colOff>
      <xdr:row>13</xdr:row>
      <xdr:rowOff>151251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2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161428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04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3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82,308
81,327
19.17
38,190,867
36,499,925
1,448,312
18,605,978
36,729,870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は、議員等への報酬も含まれるが多くは職員人件費である。職員数は、定員管理計画に基づき管理を行っている。また、定年退職を迎える職員数がピークを過ぎつつあることや年齢構成が平準化されてきていることにより、人件費は概ね横ばいで推移する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112304</xdr:rowOff>
    </xdr:from>
    <xdr:to>
      <xdr:col>24</xdr:col>
      <xdr:colOff>25400</xdr:colOff>
      <xdr:row>36</xdr:row>
      <xdr:rowOff>97608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13054"/>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112304</xdr:rowOff>
    </xdr:from>
    <xdr:to>
      <xdr:col>19</xdr:col>
      <xdr:colOff>187325</xdr:colOff>
      <xdr:row>36</xdr:row>
      <xdr:rowOff>51889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1305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51889</xdr:rowOff>
    </xdr:from>
    <xdr:to>
      <xdr:col>15</xdr:col>
      <xdr:colOff>98425</xdr:colOff>
      <xdr:row>36</xdr:row>
      <xdr:rowOff>156392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24089"/>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78014</xdr:rowOff>
    </xdr:from>
    <xdr:to>
      <xdr:col>11</xdr:col>
      <xdr:colOff>9525</xdr:colOff>
      <xdr:row>36</xdr:row>
      <xdr:rowOff>156392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5021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46808</xdr:rowOff>
    </xdr:from>
    <xdr:to>
      <xdr:col>24</xdr:col>
      <xdr:colOff>76200</xdr:colOff>
      <xdr:row>36</xdr:row>
      <xdr:rowOff>148408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18885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9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61504</xdr:rowOff>
    </xdr:from>
    <xdr:to>
      <xdr:col>20</xdr:col>
      <xdr:colOff>38100</xdr:colOff>
      <xdr:row>35</xdr:row>
      <xdr:rowOff>163104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1089</xdr:rowOff>
    </xdr:from>
    <xdr:to>
      <xdr:col>15</xdr:col>
      <xdr:colOff>149225</xdr:colOff>
      <xdr:row>36</xdr:row>
      <xdr:rowOff>102689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87466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105592</xdr:rowOff>
    </xdr:from>
    <xdr:to>
      <xdr:col>11</xdr:col>
      <xdr:colOff>60325</xdr:colOff>
      <xdr:row>37</xdr:row>
      <xdr:rowOff>35742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20519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おり、引き続き類似団体平均を下回っている。ただし、今後民間委託や事務の効率化を進めていくと、委託料及び電算機器の更新費などの物件費が上昇していくことが予想されるため、そのような状況下でいかに抑制していくかが課題とな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145288</xdr:rowOff>
    </xdr:from>
    <xdr:to>
      <xdr:col>82</xdr:col>
      <xdr:colOff>107950</xdr:colOff>
      <xdr:row>15</xdr:row>
      <xdr:rowOff>110998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4558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145288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815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154432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815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136144</xdr:rowOff>
    </xdr:from>
    <xdr:to>
      <xdr:col>69</xdr:col>
      <xdr:colOff>92075</xdr:colOff>
      <xdr:row>14</xdr:row>
      <xdr:rowOff>154432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364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60198</xdr:rowOff>
    </xdr:from>
    <xdr:to>
      <xdr:col>82</xdr:col>
      <xdr:colOff>158750</xdr:colOff>
      <xdr:row>15</xdr:row>
      <xdr:rowOff>161798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76725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7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94488</xdr:rowOff>
    </xdr:from>
    <xdr:to>
      <xdr:col>78</xdr:col>
      <xdr:colOff>120650</xdr:colOff>
      <xdr:row>15</xdr:row>
      <xdr:rowOff>24638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34815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6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103632</xdr:rowOff>
    </xdr:from>
    <xdr:to>
      <xdr:col>69</xdr:col>
      <xdr:colOff>142875</xdr:colOff>
      <xdr:row>15</xdr:row>
      <xdr:rowOff>33782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43959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85344</xdr:rowOff>
    </xdr:from>
    <xdr:to>
      <xdr:col>65</xdr:col>
      <xdr:colOff>53975</xdr:colOff>
      <xdr:row>15</xdr:row>
      <xdr:rowOff>15494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25671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平均を下回っているが、扶助費は法令に基づき支出する経費が多く、任意に削減することが困難である。市の単独事業の見直しなど、給付水準や給付と負担の関係について、引き続き幅広い議論が必要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20320</xdr:rowOff>
    </xdr:from>
    <xdr:to>
      <xdr:col>24</xdr:col>
      <xdr:colOff>25400</xdr:colOff>
      <xdr:row>56</xdr:row>
      <xdr:rowOff>73660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215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168910</xdr:rowOff>
    </xdr:from>
    <xdr:to>
      <xdr:col>19</xdr:col>
      <xdr:colOff>187325</xdr:colOff>
      <xdr:row>56</xdr:row>
      <xdr:rowOff>20320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98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168910</xdr:rowOff>
    </xdr:from>
    <xdr:to>
      <xdr:col>15</xdr:col>
      <xdr:colOff>98425</xdr:colOff>
      <xdr:row>56</xdr:row>
      <xdr:rowOff>5080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xdr:rowOff>
    </xdr:from>
    <xdr:to>
      <xdr:col>11</xdr:col>
      <xdr:colOff>9525</xdr:colOff>
      <xdr:row>56</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0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22860</xdr:rowOff>
    </xdr:from>
    <xdr:to>
      <xdr:col>24</xdr:col>
      <xdr:colOff>76200</xdr:colOff>
      <xdr:row>56</xdr:row>
      <xdr:rowOff>124460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39387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140970</xdr:rowOff>
    </xdr:from>
    <xdr:to>
      <xdr:col>20</xdr:col>
      <xdr:colOff>38100</xdr:colOff>
      <xdr:row>56</xdr:row>
      <xdr:rowOff>71120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81297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118110</xdr:rowOff>
    </xdr:from>
    <xdr:to>
      <xdr:col>15</xdr:col>
      <xdr:colOff>149225</xdr:colOff>
      <xdr:row>56</xdr:row>
      <xdr:rowOff>48260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58437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125730</xdr:rowOff>
    </xdr:from>
    <xdr:to>
      <xdr:col>11</xdr:col>
      <xdr:colOff>60325</xdr:colOff>
      <xdr:row>56</xdr:row>
      <xdr:rowOff>55880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66057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901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56</xdr:row>
      <xdr:rowOff>132443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57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56</xdr:row>
      <xdr:rowOff>132443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6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117220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上回っているのは、ごみ処理、消防、福祉等の事務を一部事務組合で行っており、負担金の割合が高いことが主要因である。一部事務組合の運営も視野に入れた財政運営が求めら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54610</xdr:rowOff>
    </xdr:from>
    <xdr:to>
      <xdr:col>82</xdr:col>
      <xdr:colOff>107950</xdr:colOff>
      <xdr:row>39</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741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54610</xdr:rowOff>
    </xdr:from>
    <xdr:to>
      <xdr:col>78</xdr:col>
      <xdr:colOff>69850</xdr:colOff>
      <xdr:row>39</xdr:row>
      <xdr:rowOff>130810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741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130810</xdr:rowOff>
    </xdr:from>
    <xdr:to>
      <xdr:col>73</xdr:col>
      <xdr:colOff>180975</xdr:colOff>
      <xdr:row>40</xdr:row>
      <xdr:rowOff>27940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817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27940</xdr:rowOff>
    </xdr:from>
    <xdr:to>
      <xdr:col>69</xdr:col>
      <xdr:colOff>92075</xdr:colOff>
      <xdr:row>40</xdr:row>
      <xdr:rowOff>81280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885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64770</xdr:rowOff>
    </xdr:from>
    <xdr:to>
      <xdr:col>82</xdr:col>
      <xdr:colOff>158750</xdr:colOff>
      <xdr:row>39</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36847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3810</xdr:rowOff>
    </xdr:from>
    <xdr:to>
      <xdr:col>78</xdr:col>
      <xdr:colOff>120650</xdr:colOff>
      <xdr:row>39</xdr:row>
      <xdr:rowOff>105410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90187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80010</xdr:rowOff>
    </xdr:from>
    <xdr:to>
      <xdr:col>74</xdr:col>
      <xdr:colOff>31750</xdr:colOff>
      <xdr:row>40</xdr:row>
      <xdr:rowOff>10160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166387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148590</xdr:rowOff>
    </xdr:from>
    <xdr:to>
      <xdr:col>69</xdr:col>
      <xdr:colOff>142875</xdr:colOff>
      <xdr:row>40</xdr:row>
      <xdr:rowOff>78740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63517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30480</xdr:rowOff>
    </xdr:from>
    <xdr:to>
      <xdr:col>65</xdr:col>
      <xdr:colOff>53975</xdr:colOff>
      <xdr:row>40</xdr:row>
      <xdr:rowOff>132080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116857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公債費に係る経常収支比率は、前年度より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小学校給食室整備や保育所改築工事などに係る借入の本格償還が始まったことにより分子である経常経費充当一般財源が増加したことが比率増加の要因である。今後は新庁舎等建設事業などに係る地方債の償還が本格化する見通しであることから、普通建設事業を行う場合は、特定財源の確保などを行い、地方債の新規発行を抑制す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2715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54611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48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54611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210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人件費や物件費など分子である経常経費充当一般財源の増加に加え、市税や地方交付税など分母である経常一般財源が減少したことが比率増加の要因である。今後、引き続き扶助費の伸びが見込まれる中、各性質別歳出をいかに抑制していくかが重要とな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75565</xdr:rowOff>
    </xdr:from>
    <xdr:to>
      <xdr:col>82</xdr:col>
      <xdr:colOff>107950</xdr:colOff>
      <xdr:row>77</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34315"/>
          <a:ext cx="838200" cy="37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75565</xdr:rowOff>
    </xdr:from>
    <xdr:to>
      <xdr:col>78</xdr:col>
      <xdr:colOff>69850</xdr:colOff>
      <xdr:row>75</xdr:row>
      <xdr:rowOff>155575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93431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155575</xdr:rowOff>
    </xdr:from>
    <xdr:to>
      <xdr:col>73</xdr:col>
      <xdr:colOff>180975</xdr:colOff>
      <xdr:row>77</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14325"/>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6986</xdr:rowOff>
    </xdr:from>
    <xdr:to>
      <xdr:col>69</xdr:col>
      <xdr:colOff>92075</xdr:colOff>
      <xdr:row>77</xdr:row>
      <xdr:rowOff>46989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086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25416</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24765</xdr:rowOff>
    </xdr:from>
    <xdr:to>
      <xdr:col>78</xdr:col>
      <xdr:colOff>120650</xdr:colOff>
      <xdr:row>75</xdr:row>
      <xdr:rowOff>126365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136542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5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104775</xdr:rowOff>
    </xdr:from>
    <xdr:to>
      <xdr:col>74</xdr:col>
      <xdr:colOff>31750</xdr:colOff>
      <xdr:row>76</xdr:row>
      <xdr:rowOff>34925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19702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127636</xdr:rowOff>
    </xdr:from>
    <xdr:to>
      <xdr:col>65</xdr:col>
      <xdr:colOff>53975</xdr:colOff>
      <xdr:row>77</xdr:row>
      <xdr:rowOff>57786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42563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15735</xdr:rowOff>
    </xdr:from>
    <xdr:to>
      <xdr:col>29</xdr:col>
      <xdr:colOff>127000</xdr:colOff>
      <xdr:row>17</xdr:row>
      <xdr:rowOff>39002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8010"/>
          <a:ext cx="647700" cy="23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512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627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19914</xdr:rowOff>
    </xdr:from>
    <xdr:to>
      <xdr:col>26</xdr:col>
      <xdr:colOff>50800</xdr:colOff>
      <xdr:row>17</xdr:row>
      <xdr:rowOff>39002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82189"/>
          <a:ext cx="698500" cy="1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19914</xdr:rowOff>
    </xdr:from>
    <xdr:to>
      <xdr:col>22</xdr:col>
      <xdr:colOff>114300</xdr:colOff>
      <xdr:row>17</xdr:row>
      <xdr:rowOff>36576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82189"/>
          <a:ext cx="698500" cy="16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36576</xdr:rowOff>
    </xdr:from>
    <xdr:to>
      <xdr:col>18</xdr:col>
      <xdr:colOff>177800</xdr:colOff>
      <xdr:row>17</xdr:row>
      <xdr:rowOff>79705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98851"/>
          <a:ext cx="698500" cy="4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136385</xdr:rowOff>
    </xdr:from>
    <xdr:to>
      <xdr:col>29</xdr:col>
      <xdr:colOff>177800</xdr:colOff>
      <xdr:row>17</xdr:row>
      <xdr:rowOff>66535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152912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159652</xdr:rowOff>
    </xdr:from>
    <xdr:to>
      <xdr:col>26</xdr:col>
      <xdr:colOff>101600</xdr:colOff>
      <xdr:row>17</xdr:row>
      <xdr:rowOff>89802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0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99979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1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140564</xdr:rowOff>
    </xdr:from>
    <xdr:to>
      <xdr:col>22</xdr:col>
      <xdr:colOff>165100</xdr:colOff>
      <xdr:row>17</xdr:row>
      <xdr:rowOff>70714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80891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0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157226</xdr:rowOff>
    </xdr:from>
    <xdr:to>
      <xdr:col>19</xdr:col>
      <xdr:colOff>38100</xdr:colOff>
      <xdr:row>17</xdr:row>
      <xdr:rowOff>87376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4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97553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1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28905</xdr:rowOff>
    </xdr:from>
    <xdr:to>
      <xdr:col>15</xdr:col>
      <xdr:colOff>101600</xdr:colOff>
      <xdr:row>17</xdr:row>
      <xdr:rowOff>130505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1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140682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158645</xdr:rowOff>
    </xdr:from>
    <xdr:to>
      <xdr:col>29</xdr:col>
      <xdr:colOff>127000</xdr:colOff>
      <xdr:row>36</xdr:row>
      <xdr:rowOff>161813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11895"/>
          <a:ext cx="647700" cy="3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158645</xdr:rowOff>
    </xdr:from>
    <xdr:to>
      <xdr:col>26</xdr:col>
      <xdr:colOff>50800</xdr:colOff>
      <xdr:row>36</xdr:row>
      <xdr:rowOff>163772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11895"/>
          <a:ext cx="698500" cy="5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156881</xdr:rowOff>
    </xdr:from>
    <xdr:to>
      <xdr:col>22</xdr:col>
      <xdr:colOff>114300</xdr:colOff>
      <xdr:row>36</xdr:row>
      <xdr:rowOff>163772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10131"/>
          <a:ext cx="698500" cy="6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156881</xdr:rowOff>
    </xdr:from>
    <xdr:to>
      <xdr:col>18</xdr:col>
      <xdr:colOff>177800</xdr:colOff>
      <xdr:row>37</xdr:row>
      <xdr:rowOff>17468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10131"/>
          <a:ext cx="698500" cy="32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111013</xdr:rowOff>
    </xdr:from>
    <xdr:to>
      <xdr:col>29</xdr:col>
      <xdr:colOff>177800</xdr:colOff>
      <xdr:row>37</xdr:row>
      <xdr:rowOff>41163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64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83090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3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107845</xdr:rowOff>
    </xdr:from>
    <xdr:to>
      <xdr:col>26</xdr:col>
      <xdr:colOff>101600</xdr:colOff>
      <xdr:row>37</xdr:row>
      <xdr:rowOff>37995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61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22772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4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112972</xdr:rowOff>
    </xdr:from>
    <xdr:to>
      <xdr:col>22</xdr:col>
      <xdr:colOff>165100</xdr:colOff>
      <xdr:row>37</xdr:row>
      <xdr:rowOff>43122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66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27899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5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106081</xdr:rowOff>
    </xdr:from>
    <xdr:to>
      <xdr:col>19</xdr:col>
      <xdr:colOff>38100</xdr:colOff>
      <xdr:row>37</xdr:row>
      <xdr:rowOff>36231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59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21008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4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138118</xdr:rowOff>
    </xdr:from>
    <xdr:to>
      <xdr:col>15</xdr:col>
      <xdr:colOff>101600</xdr:colOff>
      <xdr:row>37</xdr:row>
      <xdr:rowOff>68268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91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53045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7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82,308
81,327
19.17
38,190,867
36,499,925
1,448,312
18,605,978
36,729,870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137966</xdr:rowOff>
    </xdr:from>
    <xdr:to>
      <xdr:col>24</xdr:col>
      <xdr:colOff>63500</xdr:colOff>
      <xdr:row>36</xdr:row>
      <xdr:rowOff>160636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0166"/>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111068</xdr:rowOff>
    </xdr:from>
    <xdr:to>
      <xdr:col>19</xdr:col>
      <xdr:colOff>177800</xdr:colOff>
      <xdr:row>36</xdr:row>
      <xdr:rowOff>160636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83268"/>
          <a:ext cx="8890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111068</xdr:rowOff>
    </xdr:from>
    <xdr:to>
      <xdr:col>15</xdr:col>
      <xdr:colOff>50800</xdr:colOff>
      <xdr:row>36</xdr:row>
      <xdr:rowOff>116745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3268"/>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116745</xdr:rowOff>
    </xdr:from>
    <xdr:to>
      <xdr:col>10</xdr:col>
      <xdr:colOff>114300</xdr:colOff>
      <xdr:row>37</xdr:row>
      <xdr:rowOff>5055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88945"/>
          <a:ext cx="889000" cy="5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87166</xdr:rowOff>
    </xdr:from>
    <xdr:to>
      <xdr:col>24</xdr:col>
      <xdr:colOff>114300</xdr:colOff>
      <xdr:row>37</xdr:row>
      <xdr:rowOff>17316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65593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109836</xdr:rowOff>
    </xdr:from>
    <xdr:to>
      <xdr:col>20</xdr:col>
      <xdr:colOff>38100</xdr:colOff>
      <xdr:row>37</xdr:row>
      <xdr:rowOff>39986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31113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7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60268</xdr:rowOff>
    </xdr:from>
    <xdr:to>
      <xdr:col>15</xdr:col>
      <xdr:colOff>101600</xdr:colOff>
      <xdr:row>36</xdr:row>
      <xdr:rowOff>161868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152995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65945</xdr:rowOff>
    </xdr:from>
    <xdr:to>
      <xdr:col>10</xdr:col>
      <xdr:colOff>165100</xdr:colOff>
      <xdr:row>36</xdr:row>
      <xdr:rowOff>167545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158672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125705</xdr:rowOff>
    </xdr:from>
    <xdr:to>
      <xdr:col>6</xdr:col>
      <xdr:colOff>38100</xdr:colOff>
      <xdr:row>37</xdr:row>
      <xdr:rowOff>55855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72382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7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66764</xdr:rowOff>
    </xdr:from>
    <xdr:to>
      <xdr:col>24</xdr:col>
      <xdr:colOff>63500</xdr:colOff>
      <xdr:row>57</xdr:row>
      <xdr:rowOff>100940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39414"/>
          <a:ext cx="8382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66764</xdr:rowOff>
    </xdr:from>
    <xdr:to>
      <xdr:col>19</xdr:col>
      <xdr:colOff>177800</xdr:colOff>
      <xdr:row>57</xdr:row>
      <xdr:rowOff>121158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39414"/>
          <a:ext cx="889000" cy="5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121158</xdr:rowOff>
    </xdr:from>
    <xdr:to>
      <xdr:col>15</xdr:col>
      <xdr:colOff>50800</xdr:colOff>
      <xdr:row>57</xdr:row>
      <xdr:rowOff>144767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3808"/>
          <a:ext cx="889000" cy="2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144767</xdr:rowOff>
    </xdr:from>
    <xdr:to>
      <xdr:col>10</xdr:col>
      <xdr:colOff>114300</xdr:colOff>
      <xdr:row>58</xdr:row>
      <xdr:rowOff>65837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7417"/>
          <a:ext cx="889000" cy="9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50140</xdr:rowOff>
    </xdr:from>
    <xdr:to>
      <xdr:col>24</xdr:col>
      <xdr:colOff>114300</xdr:colOff>
      <xdr:row>57</xdr:row>
      <xdr:rowOff>151740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136517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3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15964</xdr:rowOff>
    </xdr:from>
    <xdr:to>
      <xdr:col>20</xdr:col>
      <xdr:colOff>38100</xdr:colOff>
      <xdr:row>57</xdr:row>
      <xdr:rowOff>117564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108691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70358</xdr:rowOff>
    </xdr:from>
    <xdr:to>
      <xdr:col>15</xdr:col>
      <xdr:colOff>101600</xdr:colOff>
      <xdr:row>58</xdr:row>
      <xdr:rowOff>508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163085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93967</xdr:rowOff>
    </xdr:from>
    <xdr:to>
      <xdr:col>10</xdr:col>
      <xdr:colOff>165100</xdr:colOff>
      <xdr:row>58</xdr:row>
      <xdr:rowOff>24117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15037</xdr:rowOff>
    </xdr:from>
    <xdr:to>
      <xdr:col>6</xdr:col>
      <xdr:colOff>38100</xdr:colOff>
      <xdr:row>58</xdr:row>
      <xdr:rowOff>116637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107764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141263</xdr:rowOff>
    </xdr:from>
    <xdr:to>
      <xdr:col>24</xdr:col>
      <xdr:colOff>63500</xdr:colOff>
      <xdr:row>78</xdr:row>
      <xdr:rowOff>148540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14363"/>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148540</xdr:rowOff>
    </xdr:from>
    <xdr:to>
      <xdr:col>19</xdr:col>
      <xdr:colOff>177800</xdr:colOff>
      <xdr:row>78</xdr:row>
      <xdr:rowOff>153493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2164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144614</xdr:rowOff>
    </xdr:from>
    <xdr:to>
      <xdr:col>15</xdr:col>
      <xdr:colOff>50800</xdr:colOff>
      <xdr:row>78</xdr:row>
      <xdr:rowOff>153493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17714"/>
          <a:ext cx="889000" cy="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144614</xdr:rowOff>
    </xdr:from>
    <xdr:to>
      <xdr:col>10</xdr:col>
      <xdr:colOff>114300</xdr:colOff>
      <xdr:row>78</xdr:row>
      <xdr:rowOff>163361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17714"/>
          <a:ext cx="889000" cy="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90463</xdr:rowOff>
    </xdr:from>
    <xdr:to>
      <xdr:col>24</xdr:col>
      <xdr:colOff>114300</xdr:colOff>
      <xdr:row>79</xdr:row>
      <xdr:rowOff>20613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5390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97740</xdr:rowOff>
    </xdr:from>
    <xdr:to>
      <xdr:col>20</xdr:col>
      <xdr:colOff>38100</xdr:colOff>
      <xdr:row>79</xdr:row>
      <xdr:rowOff>27890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19017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102693</xdr:rowOff>
    </xdr:from>
    <xdr:to>
      <xdr:col>15</xdr:col>
      <xdr:colOff>101600</xdr:colOff>
      <xdr:row>79</xdr:row>
      <xdr:rowOff>32843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23970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93814</xdr:rowOff>
    </xdr:from>
    <xdr:to>
      <xdr:col>10</xdr:col>
      <xdr:colOff>165100</xdr:colOff>
      <xdr:row>79</xdr:row>
      <xdr:rowOff>23964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6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15091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5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112561</xdr:rowOff>
    </xdr:from>
    <xdr:to>
      <xdr:col>6</xdr:col>
      <xdr:colOff>38100</xdr:colOff>
      <xdr:row>79</xdr:row>
      <xdr:rowOff>42711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33838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7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89266</xdr:rowOff>
    </xdr:from>
    <xdr:to>
      <xdr:col>24</xdr:col>
      <xdr:colOff>63500</xdr:colOff>
      <xdr:row>95</xdr:row>
      <xdr:rowOff>126605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77016"/>
          <a:ext cx="8382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61682</xdr:rowOff>
    </xdr:from>
    <xdr:to>
      <xdr:col>19</xdr:col>
      <xdr:colOff>177800</xdr:colOff>
      <xdr:row>95</xdr:row>
      <xdr:rowOff>126605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49432"/>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61682</xdr:rowOff>
    </xdr:from>
    <xdr:to>
      <xdr:col>15</xdr:col>
      <xdr:colOff>50800</xdr:colOff>
      <xdr:row>97</xdr:row>
      <xdr:rowOff>3378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49432"/>
          <a:ext cx="889000" cy="28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3378</xdr:rowOff>
    </xdr:from>
    <xdr:to>
      <xdr:col>10</xdr:col>
      <xdr:colOff>114300</xdr:colOff>
      <xdr:row>97</xdr:row>
      <xdr:rowOff>60257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34028"/>
          <a:ext cx="889000" cy="5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38466</xdr:rowOff>
    </xdr:from>
    <xdr:to>
      <xdr:col>24</xdr:col>
      <xdr:colOff>114300</xdr:colOff>
      <xdr:row>95</xdr:row>
      <xdr:rowOff>140066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61343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7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75805</xdr:rowOff>
    </xdr:from>
    <xdr:to>
      <xdr:col>20</xdr:col>
      <xdr:colOff>38100</xdr:colOff>
      <xdr:row>96</xdr:row>
      <xdr:rowOff>5955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22482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3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10882</xdr:rowOff>
    </xdr:from>
    <xdr:to>
      <xdr:col>15</xdr:col>
      <xdr:colOff>101600</xdr:colOff>
      <xdr:row>95</xdr:row>
      <xdr:rowOff>112482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103609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39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124028</xdr:rowOff>
    </xdr:from>
    <xdr:to>
      <xdr:col>10</xdr:col>
      <xdr:colOff>165100</xdr:colOff>
      <xdr:row>97</xdr:row>
      <xdr:rowOff>54178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45305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67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9457</xdr:rowOff>
    </xdr:from>
    <xdr:to>
      <xdr:col>6</xdr:col>
      <xdr:colOff>38100</xdr:colOff>
      <xdr:row>97</xdr:row>
      <xdr:rowOff>111057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4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102184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107696</xdr:rowOff>
    </xdr:from>
    <xdr:to>
      <xdr:col>55</xdr:col>
      <xdr:colOff>0</xdr:colOff>
      <xdr:row>36</xdr:row>
      <xdr:rowOff>119240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79896"/>
          <a:ext cx="8382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107696</xdr:rowOff>
    </xdr:from>
    <xdr:to>
      <xdr:col>50</xdr:col>
      <xdr:colOff>114300</xdr:colOff>
      <xdr:row>36</xdr:row>
      <xdr:rowOff>157866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79896"/>
          <a:ext cx="889000" cy="5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68346</xdr:rowOff>
    </xdr:from>
    <xdr:to>
      <xdr:col>45</xdr:col>
      <xdr:colOff>177800</xdr:colOff>
      <xdr:row>36</xdr:row>
      <xdr:rowOff>157866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54746"/>
          <a:ext cx="889000" cy="77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68346</xdr:rowOff>
    </xdr:from>
    <xdr:to>
      <xdr:col>41</xdr:col>
      <xdr:colOff>50800</xdr:colOff>
      <xdr:row>37</xdr:row>
      <xdr:rowOff>8057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54746"/>
          <a:ext cx="889000" cy="79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68440</xdr:rowOff>
    </xdr:from>
    <xdr:to>
      <xdr:col>55</xdr:col>
      <xdr:colOff>50800</xdr:colOff>
      <xdr:row>36</xdr:row>
      <xdr:rowOff>170040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91317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9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56896</xdr:rowOff>
    </xdr:from>
    <xdr:to>
      <xdr:col>50</xdr:col>
      <xdr:colOff>165100</xdr:colOff>
      <xdr:row>36</xdr:row>
      <xdr:rowOff>158496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3573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0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107066</xdr:rowOff>
    </xdr:from>
    <xdr:to>
      <xdr:col>46</xdr:col>
      <xdr:colOff>38100</xdr:colOff>
      <xdr:row>37</xdr:row>
      <xdr:rowOff>37216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53743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17546</xdr:rowOff>
    </xdr:from>
    <xdr:to>
      <xdr:col>41</xdr:col>
      <xdr:colOff>101600</xdr:colOff>
      <xdr:row>32</xdr:row>
      <xdr:rowOff>119146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0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110273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59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128707</xdr:rowOff>
    </xdr:from>
    <xdr:to>
      <xdr:col>36</xdr:col>
      <xdr:colOff>165100</xdr:colOff>
      <xdr:row>37</xdr:row>
      <xdr:rowOff>58857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75384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7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140639</xdr:rowOff>
    </xdr:from>
    <xdr:to>
      <xdr:col>55</xdr:col>
      <xdr:colOff>0</xdr:colOff>
      <xdr:row>54</xdr:row>
      <xdr:rowOff>42900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056039"/>
          <a:ext cx="838200" cy="2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140639</xdr:rowOff>
    </xdr:from>
    <xdr:to>
      <xdr:col>50</xdr:col>
      <xdr:colOff>114300</xdr:colOff>
      <xdr:row>54</xdr:row>
      <xdr:rowOff>143878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056039"/>
          <a:ext cx="889000" cy="3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143878</xdr:rowOff>
    </xdr:from>
    <xdr:to>
      <xdr:col>45</xdr:col>
      <xdr:colOff>177800</xdr:colOff>
      <xdr:row>56</xdr:row>
      <xdr:rowOff>75311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02178"/>
          <a:ext cx="889000" cy="2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145021</xdr:rowOff>
    </xdr:from>
    <xdr:to>
      <xdr:col>41</xdr:col>
      <xdr:colOff>50800</xdr:colOff>
      <xdr:row>56</xdr:row>
      <xdr:rowOff>75311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574771"/>
          <a:ext cx="889000" cy="10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163550</xdr:rowOff>
    </xdr:from>
    <xdr:to>
      <xdr:col>55</xdr:col>
      <xdr:colOff>50800</xdr:colOff>
      <xdr:row>54</xdr:row>
      <xdr:rowOff>93700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14977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0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89839</xdr:rowOff>
    </xdr:from>
    <xdr:to>
      <xdr:col>50</xdr:col>
      <xdr:colOff>165100</xdr:colOff>
      <xdr:row>53</xdr:row>
      <xdr:rowOff>19989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00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36516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78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93078</xdr:rowOff>
    </xdr:from>
    <xdr:to>
      <xdr:col>46</xdr:col>
      <xdr:colOff>38100</xdr:colOff>
      <xdr:row>55</xdr:row>
      <xdr:rowOff>23228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5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39755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12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24511</xdr:rowOff>
    </xdr:from>
    <xdr:to>
      <xdr:col>41</xdr:col>
      <xdr:colOff>101600</xdr:colOff>
      <xdr:row>56</xdr:row>
      <xdr:rowOff>126111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117238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1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94221</xdr:rowOff>
    </xdr:from>
    <xdr:to>
      <xdr:col>36</xdr:col>
      <xdr:colOff>165100</xdr:colOff>
      <xdr:row>56</xdr:row>
      <xdr:rowOff>24371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2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40898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9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120021</xdr:rowOff>
    </xdr:from>
    <xdr:to>
      <xdr:col>55</xdr:col>
      <xdr:colOff>0</xdr:colOff>
      <xdr:row>78</xdr:row>
      <xdr:rowOff>160007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93121"/>
          <a:ext cx="8382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160007</xdr:rowOff>
    </xdr:from>
    <xdr:to>
      <xdr:col>50</xdr:col>
      <xdr:colOff>114300</xdr:colOff>
      <xdr:row>79</xdr:row>
      <xdr:rowOff>18351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33107"/>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158674</xdr:rowOff>
    </xdr:from>
    <xdr:to>
      <xdr:col>45</xdr:col>
      <xdr:colOff>177800</xdr:colOff>
      <xdr:row>79</xdr:row>
      <xdr:rowOff>18351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31774"/>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80454</xdr:rowOff>
    </xdr:from>
    <xdr:to>
      <xdr:col>41</xdr:col>
      <xdr:colOff>50800</xdr:colOff>
      <xdr:row>78</xdr:row>
      <xdr:rowOff>158674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110654"/>
          <a:ext cx="889000" cy="4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69221</xdr:rowOff>
    </xdr:from>
    <xdr:to>
      <xdr:col>55</xdr:col>
      <xdr:colOff>50800</xdr:colOff>
      <xdr:row>78</xdr:row>
      <xdr:rowOff>170821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155598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5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109207</xdr:rowOff>
    </xdr:from>
    <xdr:to>
      <xdr:col>50</xdr:col>
      <xdr:colOff>165100</xdr:colOff>
      <xdr:row>79</xdr:row>
      <xdr:rowOff>39357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30484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7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139001</xdr:rowOff>
    </xdr:from>
    <xdr:to>
      <xdr:col>46</xdr:col>
      <xdr:colOff>38100</xdr:colOff>
      <xdr:row>79</xdr:row>
      <xdr:rowOff>69151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60278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0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107874</xdr:rowOff>
    </xdr:from>
    <xdr:to>
      <xdr:col>41</xdr:col>
      <xdr:colOff>101600</xdr:colOff>
      <xdr:row>79</xdr:row>
      <xdr:rowOff>38024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29151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7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29654</xdr:rowOff>
    </xdr:from>
    <xdr:to>
      <xdr:col>36</xdr:col>
      <xdr:colOff>165100</xdr:colOff>
      <xdr:row>76</xdr:row>
      <xdr:rowOff>131254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0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147782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83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75464</xdr:rowOff>
    </xdr:from>
    <xdr:to>
      <xdr:col>55</xdr:col>
      <xdr:colOff>0</xdr:colOff>
      <xdr:row>93</xdr:row>
      <xdr:rowOff>154053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020314"/>
          <a:ext cx="838200" cy="7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75464</xdr:rowOff>
    </xdr:from>
    <xdr:to>
      <xdr:col>50</xdr:col>
      <xdr:colOff>114300</xdr:colOff>
      <xdr:row>97</xdr:row>
      <xdr:rowOff>34741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020314"/>
          <a:ext cx="889000" cy="64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34741</xdr:rowOff>
    </xdr:from>
    <xdr:to>
      <xdr:col>45</xdr:col>
      <xdr:colOff>177800</xdr:colOff>
      <xdr:row>98</xdr:row>
      <xdr:rowOff>59609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665391"/>
          <a:ext cx="889000" cy="19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59609</xdr:rowOff>
    </xdr:from>
    <xdr:to>
      <xdr:col>41</xdr:col>
      <xdr:colOff>50800</xdr:colOff>
      <xdr:row>98</xdr:row>
      <xdr:rowOff>102994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61709"/>
          <a:ext cx="8890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103253</xdr:rowOff>
    </xdr:from>
    <xdr:to>
      <xdr:col>55</xdr:col>
      <xdr:colOff>50800</xdr:colOff>
      <xdr:row>94</xdr:row>
      <xdr:rowOff>33403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0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126130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8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24664</xdr:rowOff>
    </xdr:from>
    <xdr:to>
      <xdr:col>50</xdr:col>
      <xdr:colOff>165100</xdr:colOff>
      <xdr:row>93</xdr:row>
      <xdr:rowOff>126264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9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142791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7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155391</xdr:rowOff>
    </xdr:from>
    <xdr:to>
      <xdr:col>46</xdr:col>
      <xdr:colOff>38100</xdr:colOff>
      <xdr:row>97</xdr:row>
      <xdr:rowOff>85541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76668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0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8809</xdr:rowOff>
    </xdr:from>
    <xdr:to>
      <xdr:col>41</xdr:col>
      <xdr:colOff>101600</xdr:colOff>
      <xdr:row>98</xdr:row>
      <xdr:rowOff>110409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101536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0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52194</xdr:rowOff>
    </xdr:from>
    <xdr:to>
      <xdr:col>36</xdr:col>
      <xdr:colOff>165100</xdr:colOff>
      <xdr:row>98</xdr:row>
      <xdr:rowOff>153794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5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144921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4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96495</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11595"/>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45695</xdr:rowOff>
    </xdr:from>
    <xdr:to>
      <xdr:col>67</xdr:col>
      <xdr:colOff>101600</xdr:colOff>
      <xdr:row>38</xdr:row>
      <xdr:rowOff>147295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138422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98337</xdr:rowOff>
    </xdr:from>
    <xdr:to>
      <xdr:col>85</xdr:col>
      <xdr:colOff>127000</xdr:colOff>
      <xdr:row>76</xdr:row>
      <xdr:rowOff>110782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28537"/>
          <a:ext cx="8382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110782</xdr:rowOff>
    </xdr:from>
    <xdr:to>
      <xdr:col>81</xdr:col>
      <xdr:colOff>50800</xdr:colOff>
      <xdr:row>76</xdr:row>
      <xdr:rowOff>126327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4098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126327</xdr:rowOff>
    </xdr:from>
    <xdr:to>
      <xdr:col>76</xdr:col>
      <xdr:colOff>114300</xdr:colOff>
      <xdr:row>76</xdr:row>
      <xdr:rowOff>150330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5652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150330</xdr:rowOff>
    </xdr:from>
    <xdr:to>
      <xdr:col>71</xdr:col>
      <xdr:colOff>177800</xdr:colOff>
      <xdr:row>76</xdr:row>
      <xdr:rowOff>160286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80530"/>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47537</xdr:rowOff>
    </xdr:from>
    <xdr:to>
      <xdr:col>85</xdr:col>
      <xdr:colOff>177800</xdr:colOff>
      <xdr:row>76</xdr:row>
      <xdr:rowOff>149137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70413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9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59982</xdr:rowOff>
    </xdr:from>
    <xdr:to>
      <xdr:col>81</xdr:col>
      <xdr:colOff>101600</xdr:colOff>
      <xdr:row>76</xdr:row>
      <xdr:rowOff>161582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152709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18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75527</xdr:rowOff>
    </xdr:from>
    <xdr:to>
      <xdr:col>76</xdr:col>
      <xdr:colOff>165100</xdr:colOff>
      <xdr:row>77</xdr:row>
      <xdr:rowOff>5677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168254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19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99530</xdr:rowOff>
    </xdr:from>
    <xdr:to>
      <xdr:col>72</xdr:col>
      <xdr:colOff>38100</xdr:colOff>
      <xdr:row>77</xdr:row>
      <xdr:rowOff>29680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20807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2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109486</xdr:rowOff>
    </xdr:from>
    <xdr:to>
      <xdr:col>67</xdr:col>
      <xdr:colOff>101600</xdr:colOff>
      <xdr:row>77</xdr:row>
      <xdr:rowOff>39636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30763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3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8429</xdr:rowOff>
    </xdr:from>
    <xdr:to>
      <xdr:col>85</xdr:col>
      <xdr:colOff>127000</xdr:colOff>
      <xdr:row>98</xdr:row>
      <xdr:rowOff>83409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10529"/>
          <a:ext cx="8382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148121</xdr:rowOff>
    </xdr:from>
    <xdr:to>
      <xdr:col>81</xdr:col>
      <xdr:colOff>50800</xdr:colOff>
      <xdr:row>98</xdr:row>
      <xdr:rowOff>8429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78771"/>
          <a:ext cx="889000" cy="3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148121</xdr:rowOff>
    </xdr:from>
    <xdr:to>
      <xdr:col>76</xdr:col>
      <xdr:colOff>114300</xdr:colOff>
      <xdr:row>98</xdr:row>
      <xdr:rowOff>85311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78771"/>
          <a:ext cx="889000" cy="10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9928</xdr:rowOff>
    </xdr:from>
    <xdr:to>
      <xdr:col>71</xdr:col>
      <xdr:colOff>177800</xdr:colOff>
      <xdr:row>98</xdr:row>
      <xdr:rowOff>85311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12028"/>
          <a:ext cx="889000" cy="7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32609</xdr:rowOff>
    </xdr:from>
    <xdr:to>
      <xdr:col>85</xdr:col>
      <xdr:colOff>177800</xdr:colOff>
      <xdr:row>98</xdr:row>
      <xdr:rowOff>134209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118986</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4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129079</xdr:rowOff>
    </xdr:from>
    <xdr:to>
      <xdr:col>81</xdr:col>
      <xdr:colOff>101600</xdr:colOff>
      <xdr:row>98</xdr:row>
      <xdr:rowOff>59229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50356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5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97321</xdr:rowOff>
    </xdr:from>
    <xdr:to>
      <xdr:col>76</xdr:col>
      <xdr:colOff>165100</xdr:colOff>
      <xdr:row>98</xdr:row>
      <xdr:rowOff>27471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18598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34511</xdr:rowOff>
    </xdr:from>
    <xdr:to>
      <xdr:col>72</xdr:col>
      <xdr:colOff>38100</xdr:colOff>
      <xdr:row>98</xdr:row>
      <xdr:rowOff>136111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3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127238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2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130578</xdr:rowOff>
    </xdr:from>
    <xdr:to>
      <xdr:col>67</xdr:col>
      <xdr:colOff>101600</xdr:colOff>
      <xdr:row>98</xdr:row>
      <xdr:rowOff>60728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77255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3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3810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518910"/>
          <a:ext cx="889000" cy="2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169545</xdr:rowOff>
    </xdr:from>
    <xdr:to>
      <xdr:col>107</xdr:col>
      <xdr:colOff>50800</xdr:colOff>
      <xdr:row>38</xdr:row>
      <xdr:rowOff>3810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34174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157607</xdr:rowOff>
    </xdr:from>
    <xdr:to>
      <xdr:col>102</xdr:col>
      <xdr:colOff>114300</xdr:colOff>
      <xdr:row>36</xdr:row>
      <xdr:rowOff>169545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329807"/>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124460</xdr:rowOff>
    </xdr:from>
    <xdr:to>
      <xdr:col>107</xdr:col>
      <xdr:colOff>101600</xdr:colOff>
      <xdr:row>38</xdr:row>
      <xdr:rowOff>54610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71137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118745</xdr:rowOff>
    </xdr:from>
    <xdr:to>
      <xdr:col>102</xdr:col>
      <xdr:colOff>165100</xdr:colOff>
      <xdr:row>37</xdr:row>
      <xdr:rowOff>48895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65422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06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106807</xdr:rowOff>
    </xdr:from>
    <xdr:to>
      <xdr:col>98</xdr:col>
      <xdr:colOff>38100</xdr:colOff>
      <xdr:row>37</xdr:row>
      <xdr:rowOff>36957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53484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0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4293</xdr:rowOff>
    </xdr:from>
    <xdr:to>
      <xdr:col>116</xdr:col>
      <xdr:colOff>63500</xdr:colOff>
      <xdr:row>59</xdr:row>
      <xdr:rowOff>4331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1984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3721</xdr:rowOff>
    </xdr:from>
    <xdr:to>
      <xdr:col>111</xdr:col>
      <xdr:colOff>177800</xdr:colOff>
      <xdr:row>59</xdr:row>
      <xdr:rowOff>4293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1927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165913</xdr:rowOff>
    </xdr:from>
    <xdr:to>
      <xdr:col>107</xdr:col>
      <xdr:colOff>50800</xdr:colOff>
      <xdr:row>59</xdr:row>
      <xdr:rowOff>3721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10013"/>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165151</xdr:rowOff>
    </xdr:from>
    <xdr:to>
      <xdr:col>102</xdr:col>
      <xdr:colOff>114300</xdr:colOff>
      <xdr:row>58</xdr:row>
      <xdr:rowOff>165913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0925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124981</xdr:rowOff>
    </xdr:from>
    <xdr:to>
      <xdr:col>116</xdr:col>
      <xdr:colOff>114300</xdr:colOff>
      <xdr:row>59</xdr:row>
      <xdr:rowOff>55131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61727</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124943</xdr:rowOff>
    </xdr:from>
    <xdr:to>
      <xdr:col>112</xdr:col>
      <xdr:colOff>38100</xdr:colOff>
      <xdr:row>59</xdr:row>
      <xdr:rowOff>55093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46220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6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124371</xdr:rowOff>
    </xdr:from>
    <xdr:to>
      <xdr:col>107</xdr:col>
      <xdr:colOff>101600</xdr:colOff>
      <xdr:row>59</xdr:row>
      <xdr:rowOff>54521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45648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115113</xdr:rowOff>
    </xdr:from>
    <xdr:to>
      <xdr:col>102</xdr:col>
      <xdr:colOff>165100</xdr:colOff>
      <xdr:row>59</xdr:row>
      <xdr:rowOff>45263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36390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5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114351</xdr:rowOff>
    </xdr:from>
    <xdr:to>
      <xdr:col>98</xdr:col>
      <xdr:colOff>38100</xdr:colOff>
      <xdr:row>59</xdr:row>
      <xdr:rowOff>44501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35628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5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149596</xdr:rowOff>
    </xdr:from>
    <xdr:to>
      <xdr:col>116</xdr:col>
      <xdr:colOff>63500</xdr:colOff>
      <xdr:row>77</xdr:row>
      <xdr:rowOff>16876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79796"/>
          <a:ext cx="838200" cy="3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16876</xdr:rowOff>
    </xdr:from>
    <xdr:to>
      <xdr:col>111</xdr:col>
      <xdr:colOff>177800</xdr:colOff>
      <xdr:row>77</xdr:row>
      <xdr:rowOff>55085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18526"/>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55085</xdr:rowOff>
    </xdr:from>
    <xdr:to>
      <xdr:col>107</xdr:col>
      <xdr:colOff>50800</xdr:colOff>
      <xdr:row>77</xdr:row>
      <xdr:rowOff>58776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56735"/>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58776</xdr:rowOff>
    </xdr:from>
    <xdr:to>
      <xdr:col>102</xdr:col>
      <xdr:colOff>114300</xdr:colOff>
      <xdr:row>77</xdr:row>
      <xdr:rowOff>102339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60426"/>
          <a:ext cx="889000" cy="4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98796</xdr:rowOff>
    </xdr:from>
    <xdr:to>
      <xdr:col>116</xdr:col>
      <xdr:colOff>114300</xdr:colOff>
      <xdr:row>77</xdr:row>
      <xdr:rowOff>28946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77223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0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137526</xdr:rowOff>
    </xdr:from>
    <xdr:to>
      <xdr:col>112</xdr:col>
      <xdr:colOff>38100</xdr:colOff>
      <xdr:row>77</xdr:row>
      <xdr:rowOff>67676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6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58803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4285</xdr:rowOff>
    </xdr:from>
    <xdr:to>
      <xdr:col>107</xdr:col>
      <xdr:colOff>101600</xdr:colOff>
      <xdr:row>77</xdr:row>
      <xdr:rowOff>105885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97012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9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7976</xdr:rowOff>
    </xdr:from>
    <xdr:to>
      <xdr:col>102</xdr:col>
      <xdr:colOff>165100</xdr:colOff>
      <xdr:row>77</xdr:row>
      <xdr:rowOff>109576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100703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0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51539</xdr:rowOff>
    </xdr:from>
    <xdr:to>
      <xdr:col>98</xdr:col>
      <xdr:colOff>38100</xdr:colOff>
      <xdr:row>77</xdr:row>
      <xdr:rowOff>153139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144266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4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物件費の住民一人当たりのコストは</a:t>
          </a:r>
          <a:r>
            <a:rPr kumimoji="1" lang="en-US" altLang="ja-JP" sz="1300">
              <a:latin typeface="ＭＳ Ｐゴシック" panose="020B0600070205080204" pitchFamily="50" charset="-128"/>
              <a:ea typeface="ＭＳ Ｐゴシック" panose="020B0600070205080204" pitchFamily="50" charset="-128"/>
            </a:rPr>
            <a:t>52,552</a:t>
          </a:r>
          <a:r>
            <a:rPr kumimoji="1" lang="ja-JP" altLang="en-US" sz="1300">
              <a:latin typeface="ＭＳ Ｐゴシック" panose="020B0600070205080204" pitchFamily="50" charset="-128"/>
              <a:ea typeface="ＭＳ Ｐゴシック" panose="020B0600070205080204" pitchFamily="50" charset="-128"/>
            </a:rPr>
            <a:t>円となり、類似団体と比較して低くなっている。要因として、ごみ処理業務や消防業務を一部事務組合で実施していることが挙げられる。公債費については、小学校給食室整備や保育所改築工事などの大規模な事業の影響により、類似団体平均を上回った。今後は新庁舎等建設事業などに係る地方債の償還が本格化するため、適切な水準を保っていく必要がある。普通建設事業費が前年度と比べて大きく減少しているのは、新庁舎等建設事業における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期庁舎の整備が令和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年度に完了したためである。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82,308
81,327
19.17
38,190,867
36,499,925
1,448,312
18,605,978
36,729,870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35916</xdr:rowOff>
    </xdr:from>
    <xdr:to>
      <xdr:col>24</xdr:col>
      <xdr:colOff>63500</xdr:colOff>
      <xdr:row>35</xdr:row>
      <xdr:rowOff>5740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65216"/>
          <a:ext cx="838200" cy="14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125069</xdr:rowOff>
    </xdr:from>
    <xdr:to>
      <xdr:col>19</xdr:col>
      <xdr:colOff>177800</xdr:colOff>
      <xdr:row>35</xdr:row>
      <xdr:rowOff>5740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54369"/>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79349</xdr:rowOff>
    </xdr:from>
    <xdr:to>
      <xdr:col>15</xdr:col>
      <xdr:colOff>50800</xdr:colOff>
      <xdr:row>34</xdr:row>
      <xdr:rowOff>125069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086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135585</xdr:rowOff>
    </xdr:from>
    <xdr:to>
      <xdr:col>10</xdr:col>
      <xdr:colOff>114300</xdr:colOff>
      <xdr:row>34</xdr:row>
      <xdr:rowOff>79349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93435"/>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156566</xdr:rowOff>
    </xdr:from>
    <xdr:to>
      <xdr:col>24</xdr:col>
      <xdr:colOff>114300</xdr:colOff>
      <xdr:row>34</xdr:row>
      <xdr:rowOff>86716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126390</xdr:rowOff>
    </xdr:from>
    <xdr:to>
      <xdr:col>20</xdr:col>
      <xdr:colOff>38100</xdr:colOff>
      <xdr:row>35</xdr:row>
      <xdr:rowOff>56540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73067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74269</xdr:rowOff>
    </xdr:from>
    <xdr:to>
      <xdr:col>15</xdr:col>
      <xdr:colOff>101600</xdr:colOff>
      <xdr:row>35</xdr:row>
      <xdr:rowOff>4419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20946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7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28549</xdr:rowOff>
    </xdr:from>
    <xdr:to>
      <xdr:col>10</xdr:col>
      <xdr:colOff>165100</xdr:colOff>
      <xdr:row>34</xdr:row>
      <xdr:rowOff>130149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146676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84785</xdr:rowOff>
    </xdr:from>
    <xdr:to>
      <xdr:col>6</xdr:col>
      <xdr:colOff>38100</xdr:colOff>
      <xdr:row>34</xdr:row>
      <xdr:rowOff>14935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31462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143243</xdr:rowOff>
    </xdr:from>
    <xdr:to>
      <xdr:col>24</xdr:col>
      <xdr:colOff>63500</xdr:colOff>
      <xdr:row>56</xdr:row>
      <xdr:rowOff>166865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01543"/>
          <a:ext cx="838200" cy="3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143243</xdr:rowOff>
    </xdr:from>
    <xdr:to>
      <xdr:col>19</xdr:col>
      <xdr:colOff>177800</xdr:colOff>
      <xdr:row>56</xdr:row>
      <xdr:rowOff>60558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01543"/>
          <a:ext cx="889000" cy="26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131653</xdr:rowOff>
    </xdr:from>
    <xdr:to>
      <xdr:col>15</xdr:col>
      <xdr:colOff>50800</xdr:colOff>
      <xdr:row>56</xdr:row>
      <xdr:rowOff>60558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47053"/>
          <a:ext cx="889000" cy="61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131653</xdr:rowOff>
    </xdr:from>
    <xdr:to>
      <xdr:col>10</xdr:col>
      <xdr:colOff>114300</xdr:colOff>
      <xdr:row>56</xdr:row>
      <xdr:rowOff>170493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47053"/>
          <a:ext cx="889000" cy="72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116065</xdr:rowOff>
    </xdr:from>
    <xdr:to>
      <xdr:col>24</xdr:col>
      <xdr:colOff>114300</xdr:colOff>
      <xdr:row>57</xdr:row>
      <xdr:rowOff>46215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94492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92443</xdr:rowOff>
    </xdr:from>
    <xdr:to>
      <xdr:col>20</xdr:col>
      <xdr:colOff>38100</xdr:colOff>
      <xdr:row>55</xdr:row>
      <xdr:rowOff>22593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39120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1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9758</xdr:rowOff>
    </xdr:from>
    <xdr:to>
      <xdr:col>15</xdr:col>
      <xdr:colOff>101600</xdr:colOff>
      <xdr:row>56</xdr:row>
      <xdr:rowOff>111358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102485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80853</xdr:rowOff>
    </xdr:from>
    <xdr:to>
      <xdr:col>10</xdr:col>
      <xdr:colOff>165100</xdr:colOff>
      <xdr:row>53</xdr:row>
      <xdr:rowOff>11003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2130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8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119693</xdr:rowOff>
    </xdr:from>
    <xdr:to>
      <xdr:col>6</xdr:col>
      <xdr:colOff>38100</xdr:colOff>
      <xdr:row>57</xdr:row>
      <xdr:rowOff>49843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66370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128251</xdr:rowOff>
    </xdr:from>
    <xdr:to>
      <xdr:col>24</xdr:col>
      <xdr:colOff>63500</xdr:colOff>
      <xdr:row>76</xdr:row>
      <xdr:rowOff>7331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87001"/>
          <a:ext cx="838200" cy="5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128804</xdr:rowOff>
    </xdr:from>
    <xdr:to>
      <xdr:col>19</xdr:col>
      <xdr:colOff>177800</xdr:colOff>
      <xdr:row>76</xdr:row>
      <xdr:rowOff>7331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87554"/>
          <a:ext cx="889000" cy="4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128804</xdr:rowOff>
    </xdr:from>
    <xdr:to>
      <xdr:col>15</xdr:col>
      <xdr:colOff>50800</xdr:colOff>
      <xdr:row>77</xdr:row>
      <xdr:rowOff>93314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87554"/>
          <a:ext cx="889000" cy="30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63633</xdr:rowOff>
    </xdr:from>
    <xdr:to>
      <xdr:col>10</xdr:col>
      <xdr:colOff>114300</xdr:colOff>
      <xdr:row>77</xdr:row>
      <xdr:rowOff>93314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65283"/>
          <a:ext cx="889000" cy="2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77451</xdr:rowOff>
    </xdr:from>
    <xdr:to>
      <xdr:col>24</xdr:col>
      <xdr:colOff>114300</xdr:colOff>
      <xdr:row>76</xdr:row>
      <xdr:rowOff>7601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3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100328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8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127981</xdr:rowOff>
    </xdr:from>
    <xdr:to>
      <xdr:col>20</xdr:col>
      <xdr:colOff>38100</xdr:colOff>
      <xdr:row>76</xdr:row>
      <xdr:rowOff>58131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8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74658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6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78004</xdr:rowOff>
    </xdr:from>
    <xdr:to>
      <xdr:col>15</xdr:col>
      <xdr:colOff>101600</xdr:colOff>
      <xdr:row>76</xdr:row>
      <xdr:rowOff>8155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367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24681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1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42514</xdr:rowOff>
    </xdr:from>
    <xdr:to>
      <xdr:col>10</xdr:col>
      <xdr:colOff>165100</xdr:colOff>
      <xdr:row>77</xdr:row>
      <xdr:rowOff>144114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160641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1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12833</xdr:rowOff>
    </xdr:from>
    <xdr:to>
      <xdr:col>6</xdr:col>
      <xdr:colOff>38100</xdr:colOff>
      <xdr:row>77</xdr:row>
      <xdr:rowOff>114433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130960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13512</xdr:rowOff>
    </xdr:from>
    <xdr:to>
      <xdr:col>24</xdr:col>
      <xdr:colOff>63500</xdr:colOff>
      <xdr:row>99</xdr:row>
      <xdr:rowOff>49501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87062"/>
          <a:ext cx="8382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14928</xdr:rowOff>
    </xdr:from>
    <xdr:to>
      <xdr:col>19</xdr:col>
      <xdr:colOff>177800</xdr:colOff>
      <xdr:row>99</xdr:row>
      <xdr:rowOff>13512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17028"/>
          <a:ext cx="889000" cy="17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14928</xdr:rowOff>
    </xdr:from>
    <xdr:to>
      <xdr:col>15</xdr:col>
      <xdr:colOff>50800</xdr:colOff>
      <xdr:row>98</xdr:row>
      <xdr:rowOff>164716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17028"/>
          <a:ext cx="889000" cy="14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164716</xdr:rowOff>
    </xdr:from>
    <xdr:to>
      <xdr:col>10</xdr:col>
      <xdr:colOff>114300</xdr:colOff>
      <xdr:row>99</xdr:row>
      <xdr:rowOff>137305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66816"/>
          <a:ext cx="889000" cy="14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170151</xdr:rowOff>
    </xdr:from>
    <xdr:to>
      <xdr:col>24</xdr:col>
      <xdr:colOff>114300</xdr:colOff>
      <xdr:row>99</xdr:row>
      <xdr:rowOff>100301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7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85078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8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134162</xdr:rowOff>
    </xdr:from>
    <xdr:to>
      <xdr:col>20</xdr:col>
      <xdr:colOff>38100</xdr:colOff>
      <xdr:row>99</xdr:row>
      <xdr:rowOff>64312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55439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2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135578</xdr:rowOff>
    </xdr:from>
    <xdr:to>
      <xdr:col>15</xdr:col>
      <xdr:colOff>101600</xdr:colOff>
      <xdr:row>98</xdr:row>
      <xdr:rowOff>65728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6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82255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54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113916</xdr:rowOff>
    </xdr:from>
    <xdr:to>
      <xdr:col>10</xdr:col>
      <xdr:colOff>165100</xdr:colOff>
      <xdr:row>99</xdr:row>
      <xdr:rowOff>44066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1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60593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6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86505</xdr:rowOff>
    </xdr:from>
    <xdr:to>
      <xdr:col>6</xdr:col>
      <xdr:colOff>38100</xdr:colOff>
      <xdr:row>100</xdr:row>
      <xdr:rowOff>16655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7782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28992</xdr:rowOff>
    </xdr:from>
    <xdr:to>
      <xdr:col>55</xdr:col>
      <xdr:colOff>0</xdr:colOff>
      <xdr:row>36</xdr:row>
      <xdr:rowOff>57731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201192"/>
          <a:ext cx="8382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57731</xdr:rowOff>
    </xdr:from>
    <xdr:to>
      <xdr:col>50</xdr:col>
      <xdr:colOff>114300</xdr:colOff>
      <xdr:row>36</xdr:row>
      <xdr:rowOff>84510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229931"/>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160601</xdr:rowOff>
    </xdr:from>
    <xdr:to>
      <xdr:col>45</xdr:col>
      <xdr:colOff>177800</xdr:colOff>
      <xdr:row>36</xdr:row>
      <xdr:rowOff>84510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161351"/>
          <a:ext cx="8890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160601</xdr:rowOff>
    </xdr:from>
    <xdr:to>
      <xdr:col>41</xdr:col>
      <xdr:colOff>50800</xdr:colOff>
      <xdr:row>35</xdr:row>
      <xdr:rowOff>163866</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16135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149642</xdr:rowOff>
    </xdr:from>
    <xdr:to>
      <xdr:col>55</xdr:col>
      <xdr:colOff>50800</xdr:colOff>
      <xdr:row>36</xdr:row>
      <xdr:rowOff>79792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15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1069</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00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6931</xdr:rowOff>
    </xdr:from>
    <xdr:to>
      <xdr:col>50</xdr:col>
      <xdr:colOff>165100</xdr:colOff>
      <xdr:row>36</xdr:row>
      <xdr:rowOff>108531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17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125058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595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33710</xdr:rowOff>
    </xdr:from>
    <xdr:to>
      <xdr:col>46</xdr:col>
      <xdr:colOff>38100</xdr:colOff>
      <xdr:row>36</xdr:row>
      <xdr:rowOff>135310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2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151837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109801</xdr:rowOff>
    </xdr:from>
    <xdr:to>
      <xdr:col>41</xdr:col>
      <xdr:colOff>101600</xdr:colOff>
      <xdr:row>36</xdr:row>
      <xdr:rowOff>39951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11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56478</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26428" y="588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113066</xdr:rowOff>
    </xdr:from>
    <xdr:to>
      <xdr:col>36</xdr:col>
      <xdr:colOff>165100</xdr:colOff>
      <xdr:row>36</xdr:row>
      <xdr:rowOff>43216</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11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59743</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588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141605</xdr:rowOff>
    </xdr:from>
    <xdr:to>
      <xdr:col>55</xdr:col>
      <xdr:colOff>0</xdr:colOff>
      <xdr:row>58</xdr:row>
      <xdr:rowOff>152197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85705"/>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141605</xdr:rowOff>
    </xdr:from>
    <xdr:to>
      <xdr:col>50</xdr:col>
      <xdr:colOff>114300</xdr:colOff>
      <xdr:row>58</xdr:row>
      <xdr:rowOff>144920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85705"/>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144920</xdr:rowOff>
    </xdr:from>
    <xdr:to>
      <xdr:col>45</xdr:col>
      <xdr:colOff>177800</xdr:colOff>
      <xdr:row>58</xdr:row>
      <xdr:rowOff>153606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8902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147282</xdr:rowOff>
    </xdr:from>
    <xdr:to>
      <xdr:col>41</xdr:col>
      <xdr:colOff>50800</xdr:colOff>
      <xdr:row>58</xdr:row>
      <xdr:rowOff>153606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91382"/>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101397</xdr:rowOff>
    </xdr:from>
    <xdr:to>
      <xdr:col>55</xdr:col>
      <xdr:colOff>50800</xdr:colOff>
      <xdr:row>59</xdr:row>
      <xdr:rowOff>31547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16324</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6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90805</xdr:rowOff>
    </xdr:from>
    <xdr:to>
      <xdr:col>50</xdr:col>
      <xdr:colOff>165100</xdr:colOff>
      <xdr:row>59</xdr:row>
      <xdr:rowOff>20955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12082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2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94120</xdr:rowOff>
    </xdr:from>
    <xdr:to>
      <xdr:col>46</xdr:col>
      <xdr:colOff>38100</xdr:colOff>
      <xdr:row>59</xdr:row>
      <xdr:rowOff>24270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15397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3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102806</xdr:rowOff>
    </xdr:from>
    <xdr:to>
      <xdr:col>41</xdr:col>
      <xdr:colOff>101600</xdr:colOff>
      <xdr:row>59</xdr:row>
      <xdr:rowOff>32956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24083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3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96482</xdr:rowOff>
    </xdr:from>
    <xdr:to>
      <xdr:col>36</xdr:col>
      <xdr:colOff>165100</xdr:colOff>
      <xdr:row>59</xdr:row>
      <xdr:rowOff>26632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4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17759</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3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98617</xdr:rowOff>
    </xdr:from>
    <xdr:to>
      <xdr:col>55</xdr:col>
      <xdr:colOff>0</xdr:colOff>
      <xdr:row>79</xdr:row>
      <xdr:rowOff>11782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71717"/>
          <a:ext cx="838200" cy="8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98617</xdr:rowOff>
    </xdr:from>
    <xdr:to>
      <xdr:col>50</xdr:col>
      <xdr:colOff>114300</xdr:colOff>
      <xdr:row>79</xdr:row>
      <xdr:rowOff>6589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471717"/>
          <a:ext cx="889000" cy="7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160927</xdr:rowOff>
    </xdr:from>
    <xdr:to>
      <xdr:col>45</xdr:col>
      <xdr:colOff>177800</xdr:colOff>
      <xdr:row>79</xdr:row>
      <xdr:rowOff>6589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534027"/>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156290</xdr:rowOff>
    </xdr:from>
    <xdr:to>
      <xdr:col>41</xdr:col>
      <xdr:colOff>50800</xdr:colOff>
      <xdr:row>78</xdr:row>
      <xdr:rowOff>160927</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6972300" y="13529390"/>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132432</xdr:rowOff>
    </xdr:from>
    <xdr:to>
      <xdr:col>55</xdr:col>
      <xdr:colOff>50800</xdr:colOff>
      <xdr:row>79</xdr:row>
      <xdr:rowOff>62582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0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47359</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2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47817</xdr:rowOff>
    </xdr:from>
    <xdr:to>
      <xdr:col>50</xdr:col>
      <xdr:colOff>165100</xdr:colOff>
      <xdr:row>78</xdr:row>
      <xdr:rowOff>149417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4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140544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1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127239</xdr:rowOff>
    </xdr:from>
    <xdr:to>
      <xdr:col>46</xdr:col>
      <xdr:colOff>38100</xdr:colOff>
      <xdr:row>79</xdr:row>
      <xdr:rowOff>57389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50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48516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9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110127</xdr:rowOff>
    </xdr:from>
    <xdr:to>
      <xdr:col>41</xdr:col>
      <xdr:colOff>101600</xdr:colOff>
      <xdr:row>79</xdr:row>
      <xdr:rowOff>40277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8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31404</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7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105490</xdr:rowOff>
    </xdr:from>
    <xdr:to>
      <xdr:col>36</xdr:col>
      <xdr:colOff>165100</xdr:colOff>
      <xdr:row>79</xdr:row>
      <xdr:rowOff>35640</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7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26767</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7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13170</xdr:rowOff>
    </xdr:from>
    <xdr:to>
      <xdr:col>55</xdr:col>
      <xdr:colOff>0</xdr:colOff>
      <xdr:row>97</xdr:row>
      <xdr:rowOff>131471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472370"/>
          <a:ext cx="838200" cy="28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13170</xdr:rowOff>
    </xdr:from>
    <xdr:to>
      <xdr:col>50</xdr:col>
      <xdr:colOff>114300</xdr:colOff>
      <xdr:row>96</xdr:row>
      <xdr:rowOff>156479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472370"/>
          <a:ext cx="889000" cy="14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156479</xdr:rowOff>
    </xdr:from>
    <xdr:to>
      <xdr:col>45</xdr:col>
      <xdr:colOff>177800</xdr:colOff>
      <xdr:row>96</xdr:row>
      <xdr:rowOff>167315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15679"/>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167315</xdr:rowOff>
    </xdr:from>
    <xdr:to>
      <xdr:col>41</xdr:col>
      <xdr:colOff>50800</xdr:colOff>
      <xdr:row>97</xdr:row>
      <xdr:rowOff>86277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626515"/>
          <a:ext cx="889000" cy="9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80671</xdr:rowOff>
    </xdr:from>
    <xdr:to>
      <xdr:col>55</xdr:col>
      <xdr:colOff>50800</xdr:colOff>
      <xdr:row>98</xdr:row>
      <xdr:rowOff>10821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59098</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133820</xdr:rowOff>
    </xdr:from>
    <xdr:to>
      <xdr:col>50</xdr:col>
      <xdr:colOff>165100</xdr:colOff>
      <xdr:row>96</xdr:row>
      <xdr:rowOff>63970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4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55097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51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105679</xdr:rowOff>
    </xdr:from>
    <xdr:to>
      <xdr:col>46</xdr:col>
      <xdr:colOff>38100</xdr:colOff>
      <xdr:row>97</xdr:row>
      <xdr:rowOff>35829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6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26956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5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116515</xdr:rowOff>
    </xdr:from>
    <xdr:to>
      <xdr:col>41</xdr:col>
      <xdr:colOff>101600</xdr:colOff>
      <xdr:row>97</xdr:row>
      <xdr:rowOff>46665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37792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6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35477</xdr:rowOff>
    </xdr:from>
    <xdr:to>
      <xdr:col>36</xdr:col>
      <xdr:colOff>165100</xdr:colOff>
      <xdr:row>97</xdr:row>
      <xdr:rowOff>137077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128204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131928</xdr:rowOff>
    </xdr:from>
    <xdr:to>
      <xdr:col>85</xdr:col>
      <xdr:colOff>127000</xdr:colOff>
      <xdr:row>38</xdr:row>
      <xdr:rowOff>144996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647028"/>
          <a:ext cx="8382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132042</xdr:rowOff>
    </xdr:from>
    <xdr:to>
      <xdr:col>81</xdr:col>
      <xdr:colOff>50800</xdr:colOff>
      <xdr:row>38</xdr:row>
      <xdr:rowOff>144996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64714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120764</xdr:rowOff>
    </xdr:from>
    <xdr:to>
      <xdr:col>76</xdr:col>
      <xdr:colOff>114300</xdr:colOff>
      <xdr:row>38</xdr:row>
      <xdr:rowOff>132042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635864"/>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120002</xdr:rowOff>
    </xdr:from>
    <xdr:to>
      <xdr:col>71</xdr:col>
      <xdr:colOff>177800</xdr:colOff>
      <xdr:row>38</xdr:row>
      <xdr:rowOff>120764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63510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81128</xdr:rowOff>
    </xdr:from>
    <xdr:to>
      <xdr:col>85</xdr:col>
      <xdr:colOff>177800</xdr:colOff>
      <xdr:row>39</xdr:row>
      <xdr:rowOff>11278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59555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7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94196</xdr:rowOff>
    </xdr:from>
    <xdr:to>
      <xdr:col>81</xdr:col>
      <xdr:colOff>101600</xdr:colOff>
      <xdr:row>39</xdr:row>
      <xdr:rowOff>24346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0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15473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70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81242</xdr:rowOff>
    </xdr:from>
    <xdr:to>
      <xdr:col>76</xdr:col>
      <xdr:colOff>165100</xdr:colOff>
      <xdr:row>39</xdr:row>
      <xdr:rowOff>11392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2519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69964</xdr:rowOff>
    </xdr:from>
    <xdr:to>
      <xdr:col>72</xdr:col>
      <xdr:colOff>38100</xdr:colOff>
      <xdr:row>39</xdr:row>
      <xdr:rowOff>114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162691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7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69202</xdr:rowOff>
    </xdr:from>
    <xdr:to>
      <xdr:col>67</xdr:col>
      <xdr:colOff>101600</xdr:colOff>
      <xdr:row>38</xdr:row>
      <xdr:rowOff>170802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161929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7324</xdr:rowOff>
    </xdr:from>
    <xdr:to>
      <xdr:col>85</xdr:col>
      <xdr:colOff>127000</xdr:colOff>
      <xdr:row>57</xdr:row>
      <xdr:rowOff>67625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265624"/>
          <a:ext cx="838200" cy="5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67625</xdr:rowOff>
    </xdr:from>
    <xdr:to>
      <xdr:col>81</xdr:col>
      <xdr:colOff>50800</xdr:colOff>
      <xdr:row>57</xdr:row>
      <xdr:rowOff>132924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40275"/>
          <a:ext cx="889000" cy="6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25531</xdr:rowOff>
    </xdr:from>
    <xdr:to>
      <xdr:col>76</xdr:col>
      <xdr:colOff>114300</xdr:colOff>
      <xdr:row>57</xdr:row>
      <xdr:rowOff>132924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98181"/>
          <a:ext cx="889000" cy="10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149513</xdr:rowOff>
    </xdr:from>
    <xdr:to>
      <xdr:col>71</xdr:col>
      <xdr:colOff>177800</xdr:colOff>
      <xdr:row>57</xdr:row>
      <xdr:rowOff>25531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750713"/>
          <a:ext cx="889000" cy="4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127974</xdr:rowOff>
    </xdr:from>
    <xdr:to>
      <xdr:col>85</xdr:col>
      <xdr:colOff>177800</xdr:colOff>
      <xdr:row>54</xdr:row>
      <xdr:rowOff>58124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2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150851</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06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16825</xdr:rowOff>
    </xdr:from>
    <xdr:to>
      <xdr:col>81</xdr:col>
      <xdr:colOff>101600</xdr:colOff>
      <xdr:row>57</xdr:row>
      <xdr:rowOff>118425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109552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8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82124</xdr:rowOff>
    </xdr:from>
    <xdr:to>
      <xdr:col>76</xdr:col>
      <xdr:colOff>165100</xdr:colOff>
      <xdr:row>58</xdr:row>
      <xdr:rowOff>12274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3401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146181</xdr:rowOff>
    </xdr:from>
    <xdr:to>
      <xdr:col>72</xdr:col>
      <xdr:colOff>38100</xdr:colOff>
      <xdr:row>57</xdr:row>
      <xdr:rowOff>76331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67458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4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98713</xdr:rowOff>
    </xdr:from>
    <xdr:to>
      <xdr:col>67</xdr:col>
      <xdr:colOff>101600</xdr:colOff>
      <xdr:row>57</xdr:row>
      <xdr:rowOff>28863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9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45390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4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96495</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69595"/>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45695</xdr:rowOff>
    </xdr:from>
    <xdr:to>
      <xdr:col>67</xdr:col>
      <xdr:colOff>101600</xdr:colOff>
      <xdr:row>78</xdr:row>
      <xdr:rowOff>147295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138422</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1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98337</xdr:rowOff>
    </xdr:from>
    <xdr:to>
      <xdr:col>85</xdr:col>
      <xdr:colOff>127000</xdr:colOff>
      <xdr:row>96</xdr:row>
      <xdr:rowOff>110782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557537"/>
          <a:ext cx="8382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110782</xdr:rowOff>
    </xdr:from>
    <xdr:to>
      <xdr:col>81</xdr:col>
      <xdr:colOff>50800</xdr:colOff>
      <xdr:row>96</xdr:row>
      <xdr:rowOff>126327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6998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126327</xdr:rowOff>
    </xdr:from>
    <xdr:to>
      <xdr:col>76</xdr:col>
      <xdr:colOff>114300</xdr:colOff>
      <xdr:row>96</xdr:row>
      <xdr:rowOff>150330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8552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150330</xdr:rowOff>
    </xdr:from>
    <xdr:to>
      <xdr:col>71</xdr:col>
      <xdr:colOff>177800</xdr:colOff>
      <xdr:row>96</xdr:row>
      <xdr:rowOff>160286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09530"/>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47537</xdr:rowOff>
    </xdr:from>
    <xdr:to>
      <xdr:col>85</xdr:col>
      <xdr:colOff>177800</xdr:colOff>
      <xdr:row>96</xdr:row>
      <xdr:rowOff>149137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70414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59982</xdr:rowOff>
    </xdr:from>
    <xdr:to>
      <xdr:col>81</xdr:col>
      <xdr:colOff>101600</xdr:colOff>
      <xdr:row>96</xdr:row>
      <xdr:rowOff>161582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152709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75527</xdr:rowOff>
    </xdr:from>
    <xdr:to>
      <xdr:col>76</xdr:col>
      <xdr:colOff>165100</xdr:colOff>
      <xdr:row>97</xdr:row>
      <xdr:rowOff>5677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168254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99530</xdr:rowOff>
    </xdr:from>
    <xdr:to>
      <xdr:col>72</xdr:col>
      <xdr:colOff>38100</xdr:colOff>
      <xdr:row>97</xdr:row>
      <xdr:rowOff>29680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20807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109486</xdr:rowOff>
    </xdr:from>
    <xdr:to>
      <xdr:col>67</xdr:col>
      <xdr:colOff>101600</xdr:colOff>
      <xdr:row>97</xdr:row>
      <xdr:rowOff>39636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30763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が大きく増加した主たる要因は、長岡第四小学校再整備工事の実施などによる。労働費が類似団体平均を大きく上回っている主たる要因は、勤労者住宅融資預託金の支出による。総務費が大きく減少した主たる要因は、新庁舎等建設事業における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期庁舎の整備が令和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年度に完了したことなどによる。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行財政改革を着実に進めていることから実質収支額は継続的に黒字を確保している。また財政調整基金の令和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年度取り崩し額は</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百万円であった。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年度決算も全ての会計で黒字となった。長岡京市行財政改革大綱（第</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次：令和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年度）に基づき、引き続き持続的な財政運営の健全化に取り組む。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小学校給食室整備や保育所改築工事等の地方債の償還による元利償還金が増加している。今後は新庁舎等建設事業などに係る地方債の償還が本格化するため、緊急度・住民ニーズを的確に把握した事業の選択により、起債に大きく頼ることのない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充当可能基金や基準財政需要額算入見込額などの充当可能財源等が減少し、一般会計等の地方債残高や債務負担行為に基づく支出予定額等が増加した結果、前年度より分子が大きくなった。令和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年度までの継続費事業である新庁舎等建設事業等の影響により、基金の減少や地方債残高の増加により比率が上昇することが見込まれることから、今後も事業実施の適正化を図り、財政の健全化に努める。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京都府長岡京市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百万円、職員退職基金に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継続費事業である新庁舎等建設事業に充てるため取り崩しを予定している。そのほかにも、今後小学校を始めとする公共施設の建て替え等にも多額の費用が想定されていることや、市税の減少等不測の事態に備えておく必要もあることから、今後も事業の緊急性や費用対効果を丁寧に検証しながら健全な財政運営を継続し、一定の基金残額を確保しておく必要がある。市の最上位計画である長岡京市第４次総合計画の実施計画においても将来負担比率を指標の一つに位置付けており、その推移をマネジメントすることにより基金残高や地方債残高の適正維持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・庁舎建設基金：市庁舎の建設資金（用地取得費、建設事業費、改修事業費）及びこれらの経費かかる地方債の償還費を積み立てるため。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・公共施設整備基金：公共施設改修等に必要な資金を積み立てるため。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・公園・緑地整備基金：公園・緑地の整備（過年度分の公園・緑地費負担金の返還も含む）に必要な資金を積み立てるため。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・ふるさと振興基金：ふるさと振興事業推進の資金を積み立てるため。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・職員退職基金：職員退職手当の資金を積み立てるため。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・庁舎建設基金：庁舎建設工事に合わせて取り崩しを行ったため、減少した。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・公共施設整備基金：公共施設の改修等に合わせて取り崩しを行ったため、減少した。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・公園・緑地整備基金：公園整備費用に合わせて取り崩しを行ったたため、減少した。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・ふるさと振興事業基金：利子分及び寄附金分の積み立てを行ったことにより増加した。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・職員退職基金：利子分及び積立対象職員数の増に応じた積み立てを行ったことにより増加した。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・庁舎建設基金：庁舎建替工事に合わせて取り崩しを行う予定。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・ふるさと振興基金：前年度積立額を翌年度に取り崩し、寄附者の意向に沿った事業に充当することを原則とする。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・その他：基金の目的に沿って取り崩しを行う。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百万円を取り崩したことにより減少した。取り崩し額の増加の要因としては、今後の金利上昇局面を見据え、交付税措置のない市債の借り入れを縮減するため、取り崩しの必要が生じたことによる。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年ぶりに取り崩しを行い、基金残高が減少した。財政調整基金の取り崩しを抑えつつ、いかに持続可能な財政運営を行うかが今後も課題となる。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5.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6.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7.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8.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9.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0.bin"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38190867</v>
      </c>
      <c r="BO4" s="371"/>
      <c r="BP4" s="371"/>
      <c r="BQ4" s="371"/>
      <c r="BR4" s="371"/>
      <c r="BS4" s="371"/>
      <c r="BT4" s="371"/>
      <c r="BU4" s="372"/>
      <c r="BV4" s="370">
        <v>40524004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7.8</v>
      </c>
      <c r="CU4" s="377"/>
      <c r="CV4" s="377"/>
      <c r="CW4" s="377"/>
      <c r="CX4" s="377"/>
      <c r="CY4" s="377"/>
      <c r="CZ4" s="377"/>
      <c r="DA4" s="378"/>
      <c r="DB4" s="376">
        <v>10.1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36499925</v>
      </c>
      <c r="BO5" s="408"/>
      <c r="BP5" s="408"/>
      <c r="BQ5" s="408"/>
      <c r="BR5" s="408"/>
      <c r="BS5" s="408"/>
      <c r="BT5" s="408"/>
      <c r="BU5" s="409"/>
      <c r="BV5" s="407">
        <v>38366118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96.7</v>
      </c>
      <c r="CU5" s="405"/>
      <c r="CV5" s="405"/>
      <c r="CW5" s="405"/>
      <c r="CX5" s="405"/>
      <c r="CY5" s="405"/>
      <c r="CZ5" s="405"/>
      <c r="DA5" s="406"/>
      <c r="DB5" s="404">
        <v>89.1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1690942</v>
      </c>
      <c r="BO6" s="408"/>
      <c r="BP6" s="408"/>
      <c r="BQ6" s="408"/>
      <c r="BR6" s="408"/>
      <c r="BS6" s="408"/>
      <c r="BT6" s="408"/>
      <c r="BU6" s="409"/>
      <c r="BV6" s="407">
        <v>2157886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97.7</v>
      </c>
      <c r="CU6" s="445"/>
      <c r="CV6" s="445"/>
      <c r="CW6" s="445"/>
      <c r="CX6" s="445"/>
      <c r="CY6" s="445"/>
      <c r="CZ6" s="445"/>
      <c r="DA6" s="446"/>
      <c r="DB6" s="444">
        <v>91.2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242630</v>
      </c>
      <c r="BO7" s="408"/>
      <c r="BP7" s="408"/>
      <c r="BQ7" s="408"/>
      <c r="BR7" s="408"/>
      <c r="BS7" s="408"/>
      <c r="BT7" s="408"/>
      <c r="BU7" s="409"/>
      <c r="BV7" s="407">
        <v>337937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18605978</v>
      </c>
      <c r="CU7" s="408"/>
      <c r="CV7" s="408"/>
      <c r="CW7" s="408"/>
      <c r="CX7" s="408"/>
      <c r="CY7" s="408"/>
      <c r="CZ7" s="408"/>
      <c r="DA7" s="409"/>
      <c r="DB7" s="407">
        <v>17955590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1448312</v>
      </c>
      <c r="BO8" s="408"/>
      <c r="BP8" s="408"/>
      <c r="BQ8" s="408"/>
      <c r="BR8" s="408"/>
      <c r="BS8" s="408"/>
      <c r="BT8" s="408"/>
      <c r="BU8" s="409"/>
      <c r="BV8" s="407">
        <v>1819949</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0.76</v>
      </c>
      <c r="CU8" s="448"/>
      <c r="CV8" s="448"/>
      <c r="CW8" s="448"/>
      <c r="CX8" s="448"/>
      <c r="CY8" s="448"/>
      <c r="CZ8" s="448"/>
      <c r="DA8" s="449"/>
      <c r="DB8" s="447">
        <v>0.78</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80608</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-371637</v>
      </c>
      <c r="BO9" s="408"/>
      <c r="BP9" s="408"/>
      <c r="BQ9" s="408"/>
      <c r="BR9" s="408"/>
      <c r="BS9" s="408"/>
      <c r="BT9" s="408"/>
      <c r="BU9" s="409"/>
      <c r="BV9" s="407">
        <v>-216422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12.8</v>
      </c>
      <c r="CU9" s="405"/>
      <c r="CV9" s="405"/>
      <c r="CW9" s="405"/>
      <c r="CX9" s="405"/>
      <c r="CY9" s="405"/>
      <c r="CZ9" s="405"/>
      <c r="DA9" s="406"/>
      <c r="DB9" s="404">
        <v>11.9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80090</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5179</v>
      </c>
      <c r="BO10" s="408"/>
      <c r="BP10" s="408"/>
      <c r="BQ10" s="408"/>
      <c r="BR10" s="408"/>
      <c r="BS10" s="408"/>
      <c r="BT10" s="408"/>
      <c r="BU10" s="409"/>
      <c r="BV10" s="407">
        <v>105502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82308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81327</v>
      </c>
      <c r="S13" s="492"/>
      <c r="T13" s="492"/>
      <c r="U13" s="492"/>
      <c r="V13" s="493"/>
      <c r="W13" s="423" t="s">
        <v>131</v>
      </c>
      <c r="X13" s="424"/>
      <c r="Y13" s="424"/>
      <c r="Z13" s="424"/>
      <c r="AA13" s="424"/>
      <c r="AB13" s="414"/>
      <c r="AC13" s="458">
        <v>379</v>
      </c>
      <c r="AD13" s="459"/>
      <c r="AE13" s="459"/>
      <c r="AF13" s="459"/>
      <c r="AG13" s="501"/>
      <c r="AH13" s="458">
        <v>374</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-466458</v>
      </c>
      <c r="BO13" s="408"/>
      <c r="BP13" s="408"/>
      <c r="BQ13" s="408"/>
      <c r="BR13" s="408"/>
      <c r="BS13" s="408"/>
      <c r="BT13" s="408"/>
      <c r="BU13" s="409"/>
      <c r="BV13" s="407">
        <v>-110920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2.6</v>
      </c>
      <c r="CU13" s="405"/>
      <c r="CV13" s="405"/>
      <c r="CW13" s="405"/>
      <c r="CX13" s="405"/>
      <c r="CY13" s="405"/>
      <c r="CZ13" s="405"/>
      <c r="DA13" s="406"/>
      <c r="DB13" s="404">
        <v>2.7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81946</v>
      </c>
      <c r="S14" s="492"/>
      <c r="T14" s="492"/>
      <c r="U14" s="492"/>
      <c r="V14" s="493"/>
      <c r="W14" s="397"/>
      <c r="X14" s="398"/>
      <c r="Y14" s="398"/>
      <c r="Z14" s="398"/>
      <c r="AA14" s="398"/>
      <c r="AB14" s="387"/>
      <c r="AC14" s="494">
        <v>1</v>
      </c>
      <c r="AD14" s="495"/>
      <c r="AE14" s="495"/>
      <c r="AF14" s="495"/>
      <c r="AG14" s="496"/>
      <c r="AH14" s="494">
        <v>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17.399999999999999</v>
      </c>
      <c r="CU14" s="506"/>
      <c r="CV14" s="506"/>
      <c r="CW14" s="506"/>
      <c r="CX14" s="506"/>
      <c r="CY14" s="506"/>
      <c r="CZ14" s="506"/>
      <c r="DA14" s="507"/>
      <c r="DB14" s="505">
        <v>8.1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81146</v>
      </c>
      <c r="S15" s="492"/>
      <c r="T15" s="492"/>
      <c r="U15" s="492"/>
      <c r="V15" s="493"/>
      <c r="W15" s="423" t="s">
        <v>137</v>
      </c>
      <c r="X15" s="424"/>
      <c r="Y15" s="424"/>
      <c r="Z15" s="424"/>
      <c r="AA15" s="424"/>
      <c r="AB15" s="414"/>
      <c r="AC15" s="458">
        <v>9548</v>
      </c>
      <c r="AD15" s="459"/>
      <c r="AE15" s="459"/>
      <c r="AF15" s="459"/>
      <c r="AG15" s="501"/>
      <c r="AH15" s="458">
        <v>9882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11603117</v>
      </c>
      <c r="BO15" s="371"/>
      <c r="BP15" s="371"/>
      <c r="BQ15" s="371"/>
      <c r="BR15" s="371"/>
      <c r="BS15" s="371"/>
      <c r="BT15" s="371"/>
      <c r="BU15" s="372"/>
      <c r="BV15" s="370">
        <v>10823888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26.2</v>
      </c>
      <c r="AD16" s="495"/>
      <c r="AE16" s="495"/>
      <c r="AF16" s="495"/>
      <c r="AG16" s="496"/>
      <c r="AH16" s="494">
        <v>27.5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15157959</v>
      </c>
      <c r="BO16" s="408"/>
      <c r="BP16" s="408"/>
      <c r="BQ16" s="408"/>
      <c r="BR16" s="408"/>
      <c r="BS16" s="408"/>
      <c r="BT16" s="408"/>
      <c r="BU16" s="409"/>
      <c r="BV16" s="407">
        <v>14489882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26493</v>
      </c>
      <c r="AD17" s="459"/>
      <c r="AE17" s="459"/>
      <c r="AF17" s="459"/>
      <c r="AG17" s="501"/>
      <c r="AH17" s="458">
        <v>25739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14871988</v>
      </c>
      <c r="BO17" s="408"/>
      <c r="BP17" s="408"/>
      <c r="BQ17" s="408"/>
      <c r="BR17" s="408"/>
      <c r="BS17" s="408"/>
      <c r="BT17" s="408"/>
      <c r="BU17" s="409"/>
      <c r="BV17" s="407">
        <v>13836189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19.170000000000002</v>
      </c>
      <c r="M18" s="531"/>
      <c r="N18" s="531"/>
      <c r="O18" s="531"/>
      <c r="P18" s="531"/>
      <c r="Q18" s="531"/>
      <c r="R18" s="532"/>
      <c r="S18" s="532"/>
      <c r="T18" s="532"/>
      <c r="U18" s="532"/>
      <c r="V18" s="533"/>
      <c r="W18" s="425"/>
      <c r="X18" s="426"/>
      <c r="Y18" s="426"/>
      <c r="Z18" s="426"/>
      <c r="AA18" s="426"/>
      <c r="AB18" s="417"/>
      <c r="AC18" s="534">
        <v>72.7</v>
      </c>
      <c r="AD18" s="535"/>
      <c r="AE18" s="535"/>
      <c r="AF18" s="535"/>
      <c r="AG18" s="536"/>
      <c r="AH18" s="534">
        <v>71.5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17763252</v>
      </c>
      <c r="BO18" s="408"/>
      <c r="BP18" s="408"/>
      <c r="BQ18" s="408"/>
      <c r="BR18" s="408"/>
      <c r="BS18" s="408"/>
      <c r="BT18" s="408"/>
      <c r="BU18" s="409"/>
      <c r="BV18" s="407">
        <v>17077625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4205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23128866</v>
      </c>
      <c r="BO19" s="408"/>
      <c r="BP19" s="408"/>
      <c r="BQ19" s="408"/>
      <c r="BR19" s="408"/>
      <c r="BS19" s="408"/>
      <c r="BT19" s="408"/>
      <c r="BU19" s="409"/>
      <c r="BV19" s="407">
        <v>24136625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33728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36729870</v>
      </c>
      <c r="BO22" s="371"/>
      <c r="BP22" s="371"/>
      <c r="BQ22" s="371"/>
      <c r="BR22" s="371"/>
      <c r="BS22" s="371"/>
      <c r="BT22" s="371"/>
      <c r="BU22" s="372"/>
      <c r="BV22" s="370">
        <v>36175963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25462662</v>
      </c>
      <c r="BO23" s="408"/>
      <c r="BP23" s="408"/>
      <c r="BQ23" s="408"/>
      <c r="BR23" s="408"/>
      <c r="BS23" s="408"/>
      <c r="BT23" s="408"/>
      <c r="BU23" s="409"/>
      <c r="BV23" s="407">
        <v>25063825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9016</v>
      </c>
      <c r="R24" s="459"/>
      <c r="S24" s="459"/>
      <c r="T24" s="459"/>
      <c r="U24" s="459"/>
      <c r="V24" s="501"/>
      <c r="W24" s="553"/>
      <c r="X24" s="554"/>
      <c r="Y24" s="555"/>
      <c r="Z24" s="457" t="s">
        <v>162</v>
      </c>
      <c r="AA24" s="437"/>
      <c r="AB24" s="437"/>
      <c r="AC24" s="437"/>
      <c r="AD24" s="437"/>
      <c r="AE24" s="437"/>
      <c r="AF24" s="437"/>
      <c r="AG24" s="438"/>
      <c r="AH24" s="458">
        <v>509</v>
      </c>
      <c r="AI24" s="459"/>
      <c r="AJ24" s="459"/>
      <c r="AK24" s="459"/>
      <c r="AL24" s="501"/>
      <c r="AM24" s="458">
        <v>1548887</v>
      </c>
      <c r="AN24" s="459"/>
      <c r="AO24" s="459"/>
      <c r="AP24" s="459"/>
      <c r="AQ24" s="459"/>
      <c r="AR24" s="501"/>
      <c r="AS24" s="458">
        <v>3043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23346977</v>
      </c>
      <c r="BO24" s="408"/>
      <c r="BP24" s="408"/>
      <c r="BQ24" s="408"/>
      <c r="BR24" s="408"/>
      <c r="BS24" s="408"/>
      <c r="BT24" s="408"/>
      <c r="BU24" s="409"/>
      <c r="BV24" s="407">
        <v>21747060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7464</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3214658</v>
      </c>
      <c r="BO25" s="371"/>
      <c r="BP25" s="371"/>
      <c r="BQ25" s="371"/>
      <c r="BR25" s="371"/>
      <c r="BS25" s="371"/>
      <c r="BT25" s="371"/>
      <c r="BU25" s="372"/>
      <c r="BV25" s="370">
        <v>3157415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6650</v>
      </c>
      <c r="R26" s="459"/>
      <c r="S26" s="459"/>
      <c r="T26" s="459"/>
      <c r="U26" s="459"/>
      <c r="V26" s="501"/>
      <c r="W26" s="553"/>
      <c r="X26" s="554"/>
      <c r="Y26" s="555"/>
      <c r="Z26" s="457" t="s">
        <v>168</v>
      </c>
      <c r="AA26" s="559"/>
      <c r="AB26" s="559"/>
      <c r="AC26" s="559"/>
      <c r="AD26" s="559"/>
      <c r="AE26" s="559"/>
      <c r="AF26" s="559"/>
      <c r="AG26" s="560"/>
      <c r="AH26" s="458">
        <v>26</v>
      </c>
      <c r="AI26" s="459"/>
      <c r="AJ26" s="459"/>
      <c r="AK26" s="459"/>
      <c r="AL26" s="501"/>
      <c r="AM26" s="458">
        <v>92248</v>
      </c>
      <c r="AN26" s="459"/>
      <c r="AO26" s="459"/>
      <c r="AP26" s="459"/>
      <c r="AQ26" s="459"/>
      <c r="AR26" s="501"/>
      <c r="AS26" s="458">
        <v>3548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5200</v>
      </c>
      <c r="R27" s="459"/>
      <c r="S27" s="459"/>
      <c r="T27" s="459"/>
      <c r="U27" s="459"/>
      <c r="V27" s="501"/>
      <c r="W27" s="553"/>
      <c r="X27" s="554"/>
      <c r="Y27" s="555"/>
      <c r="Z27" s="457" t="s">
        <v>171</v>
      </c>
      <c r="AA27" s="437"/>
      <c r="AB27" s="437"/>
      <c r="AC27" s="437"/>
      <c r="AD27" s="437"/>
      <c r="AE27" s="437"/>
      <c r="AF27" s="437"/>
      <c r="AG27" s="438"/>
      <c r="AH27" s="458">
        <v>4</v>
      </c>
      <c r="AI27" s="459"/>
      <c r="AJ27" s="459"/>
      <c r="AK27" s="459"/>
      <c r="AL27" s="501"/>
      <c r="AM27" s="458">
        <v>14836</v>
      </c>
      <c r="AN27" s="459"/>
      <c r="AO27" s="459"/>
      <c r="AP27" s="459"/>
      <c r="AQ27" s="459"/>
      <c r="AR27" s="501"/>
      <c r="AS27" s="458">
        <v>3709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4900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4205256</v>
      </c>
      <c r="BO28" s="371"/>
      <c r="BP28" s="371"/>
      <c r="BQ28" s="371"/>
      <c r="BR28" s="371"/>
      <c r="BS28" s="371"/>
      <c r="BT28" s="371"/>
      <c r="BU28" s="372"/>
      <c r="BV28" s="370">
        <v>4300050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20</v>
      </c>
      <c r="M29" s="459"/>
      <c r="N29" s="459"/>
      <c r="O29" s="459"/>
      <c r="P29" s="501"/>
      <c r="Q29" s="458">
        <v>4500</v>
      </c>
      <c r="R29" s="459"/>
      <c r="S29" s="459"/>
      <c r="T29" s="459"/>
      <c r="U29" s="459"/>
      <c r="V29" s="501"/>
      <c r="W29" s="556"/>
      <c r="X29" s="557"/>
      <c r="Y29" s="558"/>
      <c r="Z29" s="457" t="s">
        <v>177</v>
      </c>
      <c r="AA29" s="437"/>
      <c r="AB29" s="437"/>
      <c r="AC29" s="437"/>
      <c r="AD29" s="437"/>
      <c r="AE29" s="437"/>
      <c r="AF29" s="437"/>
      <c r="AG29" s="438"/>
      <c r="AH29" s="458">
        <v>513</v>
      </c>
      <c r="AI29" s="459"/>
      <c r="AJ29" s="459"/>
      <c r="AK29" s="459"/>
      <c r="AL29" s="501"/>
      <c r="AM29" s="458">
        <v>1563723</v>
      </c>
      <c r="AN29" s="459"/>
      <c r="AO29" s="459"/>
      <c r="AP29" s="459"/>
      <c r="AQ29" s="459"/>
      <c r="AR29" s="501"/>
      <c r="AS29" s="458">
        <v>3048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4739425</v>
      </c>
      <c r="BO30" s="527"/>
      <c r="BP30" s="527"/>
      <c r="BQ30" s="527"/>
      <c r="BR30" s="527"/>
      <c r="BS30" s="527"/>
      <c r="BT30" s="527"/>
      <c r="BU30" s="528"/>
      <c r="BV30" s="526">
        <v>4781869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長岡京市水道事業会計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乙訓環境衛生組合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長岡京都市開発</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乙訓休日応急診療所特別会計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長岡京市公共下水道事業会計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桂川・小畑川水防事務組合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長岡京市埋蔵文化財センター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乙訓福祉施設事務組合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長岡京水資源対策基金</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駐車場事業特別会計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京都府自治会館管理組合</v>
      </c>
      <c r="BZ37" s="598"/>
      <c r="CA37" s="598"/>
      <c r="CB37" s="598"/>
      <c r="CC37" s="598"/>
      <c r="CD37" s="598"/>
      <c r="CE37" s="598"/>
      <c r="CF37" s="598"/>
      <c r="CG37" s="598"/>
      <c r="CH37" s="598"/>
      <c r="CI37" s="598"/>
      <c r="CJ37" s="598"/>
      <c r="CK37" s="598"/>
      <c r="CL37" s="598"/>
      <c r="CM37" s="598"/>
      <c r="CN37" s="181"/>
      <c r="CO37" s="597">
        <f t="shared" si="3"/>
        <v>22</v>
      </c>
      <c r="CP37" s="597"/>
      <c r="CQ37" s="598" t="str">
        <f>IF('各会計、関係団体の財政状況及び健全化判断比率'!BS10="","",'各会計、関係団体の財政状況及び健全化判断比率'!BS10)</f>
        <v>長岡京市スポーツ協会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京都府住宅新築資金等貸付事業管理組合（一般会計）</v>
      </c>
      <c r="BZ38" s="598"/>
      <c r="CA38" s="598"/>
      <c r="CB38" s="598"/>
      <c r="CC38" s="598"/>
      <c r="CD38" s="598"/>
      <c r="CE38" s="598"/>
      <c r="CF38" s="598"/>
      <c r="CG38" s="598"/>
      <c r="CH38" s="598"/>
      <c r="CI38" s="598"/>
      <c r="CJ38" s="598"/>
      <c r="CK38" s="598"/>
      <c r="CL38" s="598"/>
      <c r="CM38" s="598"/>
      <c r="CN38" s="181"/>
      <c r="CO38" s="597">
        <f t="shared" si="3"/>
        <v>23</v>
      </c>
      <c r="CP38" s="597"/>
      <c r="CQ38" s="598" t="str">
        <f>IF('各会計、関係団体の財政状況及び健全化判断比率'!BS11="","",'各会計、関係団体の財政状況及び健全化判断比率'!BS11)</f>
        <v>乙訓勤労者福祉サービスセンター</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京都府住宅新築資金等貸付事業管理組合（特別会計）</v>
      </c>
      <c r="BZ39" s="598"/>
      <c r="CA39" s="598"/>
      <c r="CB39" s="598"/>
      <c r="CC39" s="598"/>
      <c r="CD39" s="598"/>
      <c r="CE39" s="598"/>
      <c r="CF39" s="598"/>
      <c r="CG39" s="598"/>
      <c r="CH39" s="598"/>
      <c r="CI39" s="598"/>
      <c r="CJ39" s="598"/>
      <c r="CK39" s="598"/>
      <c r="CL39" s="598"/>
      <c r="CM39" s="598"/>
      <c r="CN39" s="181"/>
      <c r="CO39" s="597">
        <f t="shared" si="3"/>
        <v>24</v>
      </c>
      <c r="CP39" s="597"/>
      <c r="CQ39" s="598" t="str">
        <f>IF('各会計、関係団体の財政状況及び健全化判断比率'!BS12="","",'各会計、関係団体の財政状況及び健全化判断比率'!BS12)</f>
        <v>長岡京市緑の協会</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乙訓消防組合</v>
      </c>
      <c r="BZ40" s="598"/>
      <c r="CA40" s="598"/>
      <c r="CB40" s="598"/>
      <c r="CC40" s="598"/>
      <c r="CD40" s="598"/>
      <c r="CE40" s="598"/>
      <c r="CF40" s="598"/>
      <c r="CG40" s="598"/>
      <c r="CH40" s="598"/>
      <c r="CI40" s="598"/>
      <c r="CJ40" s="598"/>
      <c r="CK40" s="598"/>
      <c r="CL40" s="598"/>
      <c r="CM40" s="598"/>
      <c r="CN40" s="181"/>
      <c r="CO40" s="597">
        <f t="shared" si="3"/>
        <v>25</v>
      </c>
      <c r="CP40" s="597"/>
      <c r="CQ40" s="598" t="str">
        <f>IF('各会計、関係団体の財政状況及び健全化判断比率'!BS13="","",'各会計、関係団体の財政状況及び健全化判断比率'!BS13)</f>
        <v>乙訓土地開発公社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〇</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京都府後期高齢者医療広域連合（一般会計）</v>
      </c>
      <c r="BZ41" s="598"/>
      <c r="CA41" s="598"/>
      <c r="CB41" s="598"/>
      <c r="CC41" s="598"/>
      <c r="CD41" s="598"/>
      <c r="CE41" s="598"/>
      <c r="CF41" s="598"/>
      <c r="CG41" s="598"/>
      <c r="CH41" s="598"/>
      <c r="CI41" s="598"/>
      <c r="CJ41" s="598"/>
      <c r="CK41" s="598"/>
      <c r="CL41" s="598"/>
      <c r="CM41" s="598"/>
      <c r="CN41" s="181"/>
      <c r="CO41" s="597">
        <f t="shared" si="3"/>
        <v>26</v>
      </c>
      <c r="CP41" s="597"/>
      <c r="CQ41" s="598" t="str">
        <f>IF('各会計、関係団体の財政状況及び健全化判断比率'!BS14="","",'各会計、関係団体の財政状況及び健全化判断比率'!BS14)</f>
        <v>京都府長岡京記念文化事業団</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京都府後期高齢者医療広域連合（後期高齢者医療特別会計）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京都地方税機構</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yMggkIwNp4QLeOzpaN3DQESald5QO1WxuKqgrmG520Vl4P4/y+KPTfBhJp8HBPaTSvLnQU2jEgVsls52euIigQ==" saltValue="JHeev+dkEyjObAwm1ECD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12889748</v>
      </c>
      <c r="S5" s="613"/>
      <c r="T5" s="613"/>
      <c r="U5" s="613"/>
      <c r="V5" s="613"/>
      <c r="W5" s="613"/>
      <c r="X5" s="613"/>
      <c r="Y5" s="614"/>
      <c r="Z5" s="615">
        <v>33.799999999999997</v>
      </c>
      <c r="AA5" s="615"/>
      <c r="AB5" s="615"/>
      <c r="AC5" s="615"/>
      <c r="AD5" s="616">
        <v>11869932</v>
      </c>
      <c r="AE5" s="616"/>
      <c r="AF5" s="616"/>
      <c r="AG5" s="616"/>
      <c r="AH5" s="616"/>
      <c r="AI5" s="616"/>
      <c r="AJ5" s="616"/>
      <c r="AK5" s="616"/>
      <c r="AL5" s="617">
        <v>65.3</v>
      </c>
      <c r="AM5" s="618"/>
      <c r="AN5" s="618"/>
      <c r="AO5" s="619"/>
      <c r="AP5" s="609" t="s">
        <v>216</v>
      </c>
      <c r="AQ5" s="610"/>
      <c r="AR5" s="610"/>
      <c r="AS5" s="610"/>
      <c r="AT5" s="610"/>
      <c r="AU5" s="610"/>
      <c r="AV5" s="610"/>
      <c r="AW5" s="610"/>
      <c r="AX5" s="610"/>
      <c r="AY5" s="610"/>
      <c r="AZ5" s="610"/>
      <c r="BA5" s="610"/>
      <c r="BB5" s="610"/>
      <c r="BC5" s="610"/>
      <c r="BD5" s="610"/>
      <c r="BE5" s="610"/>
      <c r="BF5" s="611"/>
      <c r="BG5" s="623">
        <v>11869932</v>
      </c>
      <c r="BH5" s="624"/>
      <c r="BI5" s="624"/>
      <c r="BJ5" s="624"/>
      <c r="BK5" s="624"/>
      <c r="BL5" s="624"/>
      <c r="BM5" s="624"/>
      <c r="BN5" s="625"/>
      <c r="BO5" s="626">
        <v>92.1</v>
      </c>
      <c r="BP5" s="626"/>
      <c r="BQ5" s="626"/>
      <c r="BR5" s="626"/>
      <c r="BS5" s="627">
        <v>103632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142071</v>
      </c>
      <c r="S6" s="624"/>
      <c r="T6" s="624"/>
      <c r="U6" s="624"/>
      <c r="V6" s="624"/>
      <c r="W6" s="624"/>
      <c r="X6" s="624"/>
      <c r="Y6" s="625"/>
      <c r="Z6" s="626">
        <v>0.4</v>
      </c>
      <c r="AA6" s="626"/>
      <c r="AB6" s="626"/>
      <c r="AC6" s="626"/>
      <c r="AD6" s="627">
        <v>142071</v>
      </c>
      <c r="AE6" s="627"/>
      <c r="AF6" s="627"/>
      <c r="AG6" s="627"/>
      <c r="AH6" s="627"/>
      <c r="AI6" s="627"/>
      <c r="AJ6" s="627"/>
      <c r="AK6" s="627"/>
      <c r="AL6" s="628">
        <v>0.8</v>
      </c>
      <c r="AM6" s="629"/>
      <c r="AN6" s="629"/>
      <c r="AO6" s="630"/>
      <c r="AP6" s="620" t="s">
        <v>221</v>
      </c>
      <c r="AQ6" s="621"/>
      <c r="AR6" s="621"/>
      <c r="AS6" s="621"/>
      <c r="AT6" s="621"/>
      <c r="AU6" s="621"/>
      <c r="AV6" s="621"/>
      <c r="AW6" s="621"/>
      <c r="AX6" s="621"/>
      <c r="AY6" s="621"/>
      <c r="AZ6" s="621"/>
      <c r="BA6" s="621"/>
      <c r="BB6" s="621"/>
      <c r="BC6" s="621"/>
      <c r="BD6" s="621"/>
      <c r="BE6" s="621"/>
      <c r="BF6" s="622"/>
      <c r="BG6" s="623">
        <v>11869932</v>
      </c>
      <c r="BH6" s="624"/>
      <c r="BI6" s="624"/>
      <c r="BJ6" s="624"/>
      <c r="BK6" s="624"/>
      <c r="BL6" s="624"/>
      <c r="BM6" s="624"/>
      <c r="BN6" s="625"/>
      <c r="BO6" s="626">
        <v>92.1</v>
      </c>
      <c r="BP6" s="626"/>
      <c r="BQ6" s="626"/>
      <c r="BR6" s="626"/>
      <c r="BS6" s="627">
        <v>103632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306791</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306791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5148</v>
      </c>
      <c r="S7" s="624"/>
      <c r="T7" s="624"/>
      <c r="U7" s="624"/>
      <c r="V7" s="624"/>
      <c r="W7" s="624"/>
      <c r="X7" s="624"/>
      <c r="Y7" s="625"/>
      <c r="Z7" s="626">
        <v>0</v>
      </c>
      <c r="AA7" s="626"/>
      <c r="AB7" s="626"/>
      <c r="AC7" s="626"/>
      <c r="AD7" s="627">
        <v>5148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6030199</v>
      </c>
      <c r="BH7" s="624"/>
      <c r="BI7" s="624"/>
      <c r="BJ7" s="624"/>
      <c r="BK7" s="624"/>
      <c r="BL7" s="624"/>
      <c r="BM7" s="624"/>
      <c r="BN7" s="625"/>
      <c r="BO7" s="626">
        <v>46.8</v>
      </c>
      <c r="BP7" s="626"/>
      <c r="BQ7" s="626"/>
      <c r="BR7" s="626"/>
      <c r="BS7" s="627">
        <v>103632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4233528</v>
      </c>
      <c r="CS7" s="624"/>
      <c r="CT7" s="624"/>
      <c r="CU7" s="624"/>
      <c r="CV7" s="624"/>
      <c r="CW7" s="624"/>
      <c r="CX7" s="624"/>
      <c r="CY7" s="625"/>
      <c r="CZ7" s="626">
        <v>11.6</v>
      </c>
      <c r="DA7" s="626"/>
      <c r="DB7" s="626"/>
      <c r="DC7" s="626"/>
      <c r="DD7" s="632">
        <v>800737</v>
      </c>
      <c r="DE7" s="624"/>
      <c r="DF7" s="624"/>
      <c r="DG7" s="624"/>
      <c r="DH7" s="624"/>
      <c r="DI7" s="624"/>
      <c r="DJ7" s="624"/>
      <c r="DK7" s="624"/>
      <c r="DL7" s="624"/>
      <c r="DM7" s="624"/>
      <c r="DN7" s="624"/>
      <c r="DO7" s="624"/>
      <c r="DP7" s="625"/>
      <c r="DQ7" s="632">
        <v>2771500</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126344</v>
      </c>
      <c r="S8" s="624"/>
      <c r="T8" s="624"/>
      <c r="U8" s="624"/>
      <c r="V8" s="624"/>
      <c r="W8" s="624"/>
      <c r="X8" s="624"/>
      <c r="Y8" s="625"/>
      <c r="Z8" s="626">
        <v>0.3</v>
      </c>
      <c r="AA8" s="626"/>
      <c r="AB8" s="626"/>
      <c r="AC8" s="626"/>
      <c r="AD8" s="627">
        <v>126344</v>
      </c>
      <c r="AE8" s="627"/>
      <c r="AF8" s="627"/>
      <c r="AG8" s="627"/>
      <c r="AH8" s="627"/>
      <c r="AI8" s="627"/>
      <c r="AJ8" s="627"/>
      <c r="AK8" s="627"/>
      <c r="AL8" s="628">
        <v>0.7</v>
      </c>
      <c r="AM8" s="629"/>
      <c r="AN8" s="629"/>
      <c r="AO8" s="630"/>
      <c r="AP8" s="620" t="s">
        <v>227</v>
      </c>
      <c r="AQ8" s="621"/>
      <c r="AR8" s="621"/>
      <c r="AS8" s="621"/>
      <c r="AT8" s="621"/>
      <c r="AU8" s="621"/>
      <c r="AV8" s="621"/>
      <c r="AW8" s="621"/>
      <c r="AX8" s="621"/>
      <c r="AY8" s="621"/>
      <c r="AZ8" s="621"/>
      <c r="BA8" s="621"/>
      <c r="BB8" s="621"/>
      <c r="BC8" s="621"/>
      <c r="BD8" s="621"/>
      <c r="BE8" s="621"/>
      <c r="BF8" s="622"/>
      <c r="BG8" s="623">
        <v>141081</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15902032</v>
      </c>
      <c r="CS8" s="624"/>
      <c r="CT8" s="624"/>
      <c r="CU8" s="624"/>
      <c r="CV8" s="624"/>
      <c r="CW8" s="624"/>
      <c r="CX8" s="624"/>
      <c r="CY8" s="625"/>
      <c r="CZ8" s="626">
        <v>43.6</v>
      </c>
      <c r="DA8" s="626"/>
      <c r="DB8" s="626"/>
      <c r="DC8" s="626"/>
      <c r="DD8" s="632">
        <v>195598</v>
      </c>
      <c r="DE8" s="624"/>
      <c r="DF8" s="624"/>
      <c r="DG8" s="624"/>
      <c r="DH8" s="624"/>
      <c r="DI8" s="624"/>
      <c r="DJ8" s="624"/>
      <c r="DK8" s="624"/>
      <c r="DL8" s="624"/>
      <c r="DM8" s="624"/>
      <c r="DN8" s="624"/>
      <c r="DO8" s="624"/>
      <c r="DP8" s="625"/>
      <c r="DQ8" s="632">
        <v>7608456</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128553</v>
      </c>
      <c r="S9" s="624"/>
      <c r="T9" s="624"/>
      <c r="U9" s="624"/>
      <c r="V9" s="624"/>
      <c r="W9" s="624"/>
      <c r="X9" s="624"/>
      <c r="Y9" s="625"/>
      <c r="Z9" s="626">
        <v>0.3</v>
      </c>
      <c r="AA9" s="626"/>
      <c r="AB9" s="626"/>
      <c r="AC9" s="626"/>
      <c r="AD9" s="627">
        <v>128553</v>
      </c>
      <c r="AE9" s="627"/>
      <c r="AF9" s="627"/>
      <c r="AG9" s="627"/>
      <c r="AH9" s="627"/>
      <c r="AI9" s="627"/>
      <c r="AJ9" s="627"/>
      <c r="AK9" s="627"/>
      <c r="AL9" s="628">
        <v>0.7</v>
      </c>
      <c r="AM9" s="629"/>
      <c r="AN9" s="629"/>
      <c r="AO9" s="630"/>
      <c r="AP9" s="620" t="s">
        <v>230</v>
      </c>
      <c r="AQ9" s="621"/>
      <c r="AR9" s="621"/>
      <c r="AS9" s="621"/>
      <c r="AT9" s="621"/>
      <c r="AU9" s="621"/>
      <c r="AV9" s="621"/>
      <c r="AW9" s="621"/>
      <c r="AX9" s="621"/>
      <c r="AY9" s="621"/>
      <c r="AZ9" s="621"/>
      <c r="BA9" s="621"/>
      <c r="BB9" s="621"/>
      <c r="BC9" s="621"/>
      <c r="BD9" s="621"/>
      <c r="BE9" s="621"/>
      <c r="BF9" s="622"/>
      <c r="BG9" s="623">
        <v>5288991</v>
      </c>
      <c r="BH9" s="624"/>
      <c r="BI9" s="624"/>
      <c r="BJ9" s="624"/>
      <c r="BK9" s="624"/>
      <c r="BL9" s="624"/>
      <c r="BM9" s="624"/>
      <c r="BN9" s="625"/>
      <c r="BO9" s="626">
        <v>41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2842599</v>
      </c>
      <c r="CS9" s="624"/>
      <c r="CT9" s="624"/>
      <c r="CU9" s="624"/>
      <c r="CV9" s="624"/>
      <c r="CW9" s="624"/>
      <c r="CX9" s="624"/>
      <c r="CY9" s="625"/>
      <c r="CZ9" s="626">
        <v>7.8</v>
      </c>
      <c r="DA9" s="626"/>
      <c r="DB9" s="626"/>
      <c r="DC9" s="626"/>
      <c r="DD9" s="632" t="s">
        <v>122</v>
      </c>
      <c r="DE9" s="624"/>
      <c r="DF9" s="624"/>
      <c r="DG9" s="624"/>
      <c r="DH9" s="624"/>
      <c r="DI9" s="624"/>
      <c r="DJ9" s="624"/>
      <c r="DK9" s="624"/>
      <c r="DL9" s="624"/>
      <c r="DM9" s="624"/>
      <c r="DN9" s="624"/>
      <c r="DO9" s="624"/>
      <c r="DP9" s="625"/>
      <c r="DQ9" s="632">
        <v>2466795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240263</v>
      </c>
      <c r="BH10" s="624"/>
      <c r="BI10" s="624"/>
      <c r="BJ10" s="624"/>
      <c r="BK10" s="624"/>
      <c r="BL10" s="624"/>
      <c r="BM10" s="624"/>
      <c r="BN10" s="625"/>
      <c r="BO10" s="626">
        <v>1.9</v>
      </c>
      <c r="BP10" s="626"/>
      <c r="BQ10" s="626"/>
      <c r="BR10" s="626"/>
      <c r="BS10" s="627">
        <v>40044</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147211</v>
      </c>
      <c r="CS10" s="624"/>
      <c r="CT10" s="624"/>
      <c r="CU10" s="624"/>
      <c r="CV10" s="624"/>
      <c r="CW10" s="624"/>
      <c r="CX10" s="624"/>
      <c r="CY10" s="625"/>
      <c r="CZ10" s="626">
        <v>0.4</v>
      </c>
      <c r="DA10" s="626"/>
      <c r="DB10" s="626"/>
      <c r="DC10" s="626"/>
      <c r="DD10" s="632" t="s">
        <v>122</v>
      </c>
      <c r="DE10" s="624"/>
      <c r="DF10" s="624"/>
      <c r="DG10" s="624"/>
      <c r="DH10" s="624"/>
      <c r="DI10" s="624"/>
      <c r="DJ10" s="624"/>
      <c r="DK10" s="624"/>
      <c r="DL10" s="624"/>
      <c r="DM10" s="624"/>
      <c r="DN10" s="624"/>
      <c r="DO10" s="624"/>
      <c r="DP10" s="625"/>
      <c r="DQ10" s="632">
        <v>110094</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1873192</v>
      </c>
      <c r="S11" s="624"/>
      <c r="T11" s="624"/>
      <c r="U11" s="624"/>
      <c r="V11" s="624"/>
      <c r="W11" s="624"/>
      <c r="X11" s="624"/>
      <c r="Y11" s="625"/>
      <c r="Z11" s="628">
        <v>4.9000000000000004</v>
      </c>
      <c r="AA11" s="629"/>
      <c r="AB11" s="629"/>
      <c r="AC11" s="635"/>
      <c r="AD11" s="632">
        <v>1873192</v>
      </c>
      <c r="AE11" s="624"/>
      <c r="AF11" s="624"/>
      <c r="AG11" s="624"/>
      <c r="AH11" s="624"/>
      <c r="AI11" s="624"/>
      <c r="AJ11" s="624"/>
      <c r="AK11" s="625"/>
      <c r="AL11" s="628">
        <v>10.3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359864</v>
      </c>
      <c r="BH11" s="624"/>
      <c r="BI11" s="624"/>
      <c r="BJ11" s="624"/>
      <c r="BK11" s="624"/>
      <c r="BL11" s="624"/>
      <c r="BM11" s="624"/>
      <c r="BN11" s="625"/>
      <c r="BO11" s="626">
        <v>2.8</v>
      </c>
      <c r="BP11" s="626"/>
      <c r="BQ11" s="626"/>
      <c r="BR11" s="626"/>
      <c r="BS11" s="627">
        <v>63588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137623</v>
      </c>
      <c r="CS11" s="624"/>
      <c r="CT11" s="624"/>
      <c r="CU11" s="624"/>
      <c r="CV11" s="624"/>
      <c r="CW11" s="624"/>
      <c r="CX11" s="624"/>
      <c r="CY11" s="625"/>
      <c r="CZ11" s="626">
        <v>0.4</v>
      </c>
      <c r="DA11" s="626"/>
      <c r="DB11" s="626"/>
      <c r="DC11" s="626"/>
      <c r="DD11" s="632">
        <v>29636</v>
      </c>
      <c r="DE11" s="624"/>
      <c r="DF11" s="624"/>
      <c r="DG11" s="624"/>
      <c r="DH11" s="624"/>
      <c r="DI11" s="624"/>
      <c r="DJ11" s="624"/>
      <c r="DK11" s="624"/>
      <c r="DL11" s="624"/>
      <c r="DM11" s="624"/>
      <c r="DN11" s="624"/>
      <c r="DO11" s="624"/>
      <c r="DP11" s="625"/>
      <c r="DQ11" s="632">
        <v>122103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5340474</v>
      </c>
      <c r="BH12" s="624"/>
      <c r="BI12" s="624"/>
      <c r="BJ12" s="624"/>
      <c r="BK12" s="624"/>
      <c r="BL12" s="624"/>
      <c r="BM12" s="624"/>
      <c r="BN12" s="625"/>
      <c r="BO12" s="626">
        <v>41.4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219513</v>
      </c>
      <c r="CS12" s="624"/>
      <c r="CT12" s="624"/>
      <c r="CU12" s="624"/>
      <c r="CV12" s="624"/>
      <c r="CW12" s="624"/>
      <c r="CX12" s="624"/>
      <c r="CY12" s="625"/>
      <c r="CZ12" s="626">
        <v>0.6</v>
      </c>
      <c r="DA12" s="626"/>
      <c r="DB12" s="626"/>
      <c r="DC12" s="626"/>
      <c r="DD12" s="632">
        <v>8698</v>
      </c>
      <c r="DE12" s="624"/>
      <c r="DF12" s="624"/>
      <c r="DG12" s="624"/>
      <c r="DH12" s="624"/>
      <c r="DI12" s="624"/>
      <c r="DJ12" s="624"/>
      <c r="DK12" s="624"/>
      <c r="DL12" s="624"/>
      <c r="DM12" s="624"/>
      <c r="DN12" s="624"/>
      <c r="DO12" s="624"/>
      <c r="DP12" s="625"/>
      <c r="DQ12" s="632">
        <v>151685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5339776</v>
      </c>
      <c r="BH13" s="624"/>
      <c r="BI13" s="624"/>
      <c r="BJ13" s="624"/>
      <c r="BK13" s="624"/>
      <c r="BL13" s="624"/>
      <c r="BM13" s="624"/>
      <c r="BN13" s="625"/>
      <c r="BO13" s="626">
        <v>41.4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2293075</v>
      </c>
      <c r="CS13" s="624"/>
      <c r="CT13" s="624"/>
      <c r="CU13" s="624"/>
      <c r="CV13" s="624"/>
      <c r="CW13" s="624"/>
      <c r="CX13" s="624"/>
      <c r="CY13" s="625"/>
      <c r="CZ13" s="626">
        <v>6.3</v>
      </c>
      <c r="DA13" s="626"/>
      <c r="DB13" s="626"/>
      <c r="DC13" s="626"/>
      <c r="DD13" s="632">
        <v>795800</v>
      </c>
      <c r="DE13" s="624"/>
      <c r="DF13" s="624"/>
      <c r="DG13" s="624"/>
      <c r="DH13" s="624"/>
      <c r="DI13" s="624"/>
      <c r="DJ13" s="624"/>
      <c r="DK13" s="624"/>
      <c r="DL13" s="624"/>
      <c r="DM13" s="624"/>
      <c r="DN13" s="624"/>
      <c r="DO13" s="624"/>
      <c r="DP13" s="625"/>
      <c r="DQ13" s="632">
        <v>1481855</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1485</v>
      </c>
      <c r="S14" s="624"/>
      <c r="T14" s="624"/>
      <c r="U14" s="624"/>
      <c r="V14" s="624"/>
      <c r="W14" s="624"/>
      <c r="X14" s="624"/>
      <c r="Y14" s="625"/>
      <c r="Z14" s="626">
        <v>0</v>
      </c>
      <c r="AA14" s="626"/>
      <c r="AB14" s="626"/>
      <c r="AC14" s="626"/>
      <c r="AD14" s="627">
        <v>1485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122152</v>
      </c>
      <c r="BH14" s="624"/>
      <c r="BI14" s="624"/>
      <c r="BJ14" s="624"/>
      <c r="BK14" s="624"/>
      <c r="BL14" s="624"/>
      <c r="BM14" s="624"/>
      <c r="BN14" s="625"/>
      <c r="BO14" s="626">
        <v>0.9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1004480</v>
      </c>
      <c r="CS14" s="624"/>
      <c r="CT14" s="624"/>
      <c r="CU14" s="624"/>
      <c r="CV14" s="624"/>
      <c r="CW14" s="624"/>
      <c r="CX14" s="624"/>
      <c r="CY14" s="625"/>
      <c r="CZ14" s="626">
        <v>2.8</v>
      </c>
      <c r="DA14" s="626"/>
      <c r="DB14" s="626"/>
      <c r="DC14" s="626"/>
      <c r="DD14" s="632">
        <v>6600</v>
      </c>
      <c r="DE14" s="624"/>
      <c r="DF14" s="624"/>
      <c r="DG14" s="624"/>
      <c r="DH14" s="624"/>
      <c r="DI14" s="624"/>
      <c r="DJ14" s="624"/>
      <c r="DK14" s="624"/>
      <c r="DL14" s="624"/>
      <c r="DM14" s="624"/>
      <c r="DN14" s="624"/>
      <c r="DO14" s="624"/>
      <c r="DP14" s="625"/>
      <c r="DQ14" s="632">
        <v>988424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377107</v>
      </c>
      <c r="BH15" s="624"/>
      <c r="BI15" s="624"/>
      <c r="BJ15" s="624"/>
      <c r="BK15" s="624"/>
      <c r="BL15" s="624"/>
      <c r="BM15" s="624"/>
      <c r="BN15" s="625"/>
      <c r="BO15" s="626">
        <v>2.9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6428822</v>
      </c>
      <c r="CS15" s="624"/>
      <c r="CT15" s="624"/>
      <c r="CU15" s="624"/>
      <c r="CV15" s="624"/>
      <c r="CW15" s="624"/>
      <c r="CX15" s="624"/>
      <c r="CY15" s="625"/>
      <c r="CZ15" s="626">
        <v>17.600000000000001</v>
      </c>
      <c r="DA15" s="626"/>
      <c r="DB15" s="626"/>
      <c r="DC15" s="626"/>
      <c r="DD15" s="632">
        <v>3728727</v>
      </c>
      <c r="DE15" s="624"/>
      <c r="DF15" s="624"/>
      <c r="DG15" s="624"/>
      <c r="DH15" s="624"/>
      <c r="DI15" s="624"/>
      <c r="DJ15" s="624"/>
      <c r="DK15" s="624"/>
      <c r="DL15" s="624"/>
      <c r="DM15" s="624"/>
      <c r="DN15" s="624"/>
      <c r="DO15" s="624"/>
      <c r="DP15" s="625"/>
      <c r="DQ15" s="632">
        <v>2516055</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26982</v>
      </c>
      <c r="S16" s="624"/>
      <c r="T16" s="624"/>
      <c r="U16" s="624"/>
      <c r="V16" s="624"/>
      <c r="W16" s="624"/>
      <c r="X16" s="624"/>
      <c r="Y16" s="625"/>
      <c r="Z16" s="626">
        <v>0.1</v>
      </c>
      <c r="AA16" s="626"/>
      <c r="AB16" s="626"/>
      <c r="AC16" s="626"/>
      <c r="AD16" s="627">
        <v>26982</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198272</v>
      </c>
      <c r="S17" s="624"/>
      <c r="T17" s="624"/>
      <c r="U17" s="624"/>
      <c r="V17" s="624"/>
      <c r="W17" s="624"/>
      <c r="X17" s="624"/>
      <c r="Y17" s="625"/>
      <c r="Z17" s="626">
        <v>0.5</v>
      </c>
      <c r="AA17" s="626"/>
      <c r="AB17" s="626"/>
      <c r="AC17" s="626"/>
      <c r="AD17" s="627">
        <v>198272</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2984251</v>
      </c>
      <c r="CS17" s="624"/>
      <c r="CT17" s="624"/>
      <c r="CU17" s="624"/>
      <c r="CV17" s="624"/>
      <c r="CW17" s="624"/>
      <c r="CX17" s="624"/>
      <c r="CY17" s="625"/>
      <c r="CZ17" s="626">
        <v>8.1999999999999993</v>
      </c>
      <c r="DA17" s="626"/>
      <c r="DB17" s="626"/>
      <c r="DC17" s="626"/>
      <c r="DD17" s="632" t="s">
        <v>122</v>
      </c>
      <c r="DE17" s="624"/>
      <c r="DF17" s="624"/>
      <c r="DG17" s="624"/>
      <c r="DH17" s="624"/>
      <c r="DI17" s="624"/>
      <c r="DJ17" s="624"/>
      <c r="DK17" s="624"/>
      <c r="DL17" s="624"/>
      <c r="DM17" s="624"/>
      <c r="DN17" s="624"/>
      <c r="DO17" s="624"/>
      <c r="DP17" s="625"/>
      <c r="DQ17" s="632">
        <v>2962166</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95109</v>
      </c>
      <c r="S18" s="624"/>
      <c r="T18" s="624"/>
      <c r="U18" s="624"/>
      <c r="V18" s="624"/>
      <c r="W18" s="624"/>
      <c r="X18" s="624"/>
      <c r="Y18" s="625"/>
      <c r="Z18" s="626">
        <v>0.2</v>
      </c>
      <c r="AA18" s="626"/>
      <c r="AB18" s="626"/>
      <c r="AC18" s="626"/>
      <c r="AD18" s="627">
        <v>95109</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94550</v>
      </c>
      <c r="S19" s="624"/>
      <c r="T19" s="624"/>
      <c r="U19" s="624"/>
      <c r="V19" s="624"/>
      <c r="W19" s="624"/>
      <c r="X19" s="624"/>
      <c r="Y19" s="625"/>
      <c r="Z19" s="626">
        <v>0.2</v>
      </c>
      <c r="AA19" s="626"/>
      <c r="AB19" s="626"/>
      <c r="AC19" s="626"/>
      <c r="AD19" s="627">
        <v>94550</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1019816</v>
      </c>
      <c r="BH19" s="624"/>
      <c r="BI19" s="624"/>
      <c r="BJ19" s="624"/>
      <c r="BK19" s="624"/>
      <c r="BL19" s="624"/>
      <c r="BM19" s="624"/>
      <c r="BN19" s="625"/>
      <c r="BO19" s="626">
        <v>7.9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559</v>
      </c>
      <c r="S20" s="624"/>
      <c r="T20" s="624"/>
      <c r="U20" s="624"/>
      <c r="V20" s="624"/>
      <c r="W20" s="624"/>
      <c r="X20" s="624"/>
      <c r="Y20" s="625"/>
      <c r="Z20" s="626">
        <v>0</v>
      </c>
      <c r="AA20" s="626"/>
      <c r="AB20" s="626"/>
      <c r="AC20" s="626"/>
      <c r="AD20" s="627">
        <v>559</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1019816</v>
      </c>
      <c r="BH20" s="624"/>
      <c r="BI20" s="624"/>
      <c r="BJ20" s="624"/>
      <c r="BK20" s="624"/>
      <c r="BL20" s="624"/>
      <c r="BM20" s="624"/>
      <c r="BN20" s="625"/>
      <c r="BO20" s="626">
        <v>7.9</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36499925</v>
      </c>
      <c r="CS20" s="624"/>
      <c r="CT20" s="624"/>
      <c r="CU20" s="624"/>
      <c r="CV20" s="624"/>
      <c r="CW20" s="624"/>
      <c r="CX20" s="624"/>
      <c r="CY20" s="625"/>
      <c r="CZ20" s="626">
        <v>100</v>
      </c>
      <c r="DA20" s="626"/>
      <c r="DB20" s="626"/>
      <c r="DC20" s="626"/>
      <c r="DD20" s="632">
        <v>5565796</v>
      </c>
      <c r="DE20" s="624"/>
      <c r="DF20" s="624"/>
      <c r="DG20" s="624"/>
      <c r="DH20" s="624"/>
      <c r="DI20" s="624"/>
      <c r="DJ20" s="624"/>
      <c r="DK20" s="624"/>
      <c r="DL20" s="624"/>
      <c r="DM20" s="624"/>
      <c r="DN20" s="624"/>
      <c r="DO20" s="624"/>
      <c r="DP20" s="625"/>
      <c r="DQ20" s="632">
        <v>21485924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3890174</v>
      </c>
      <c r="S21" s="624"/>
      <c r="T21" s="624"/>
      <c r="U21" s="624"/>
      <c r="V21" s="624"/>
      <c r="W21" s="624"/>
      <c r="X21" s="624"/>
      <c r="Y21" s="625"/>
      <c r="Z21" s="626">
        <v>10.199999999999999</v>
      </c>
      <c r="AA21" s="626"/>
      <c r="AB21" s="626"/>
      <c r="AC21" s="626"/>
      <c r="AD21" s="627">
        <v>3551247</v>
      </c>
      <c r="AE21" s="627"/>
      <c r="AF21" s="627"/>
      <c r="AG21" s="627"/>
      <c r="AH21" s="627"/>
      <c r="AI21" s="627"/>
      <c r="AJ21" s="627"/>
      <c r="AK21" s="627"/>
      <c r="AL21" s="628">
        <v>19.5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3551247</v>
      </c>
      <c r="S22" s="624"/>
      <c r="T22" s="624"/>
      <c r="U22" s="624"/>
      <c r="V22" s="624"/>
      <c r="W22" s="624"/>
      <c r="X22" s="624"/>
      <c r="Y22" s="625"/>
      <c r="Z22" s="626">
        <v>9.3000000000000007</v>
      </c>
      <c r="AA22" s="626"/>
      <c r="AB22" s="626"/>
      <c r="AC22" s="626"/>
      <c r="AD22" s="627">
        <v>3551247</v>
      </c>
      <c r="AE22" s="627"/>
      <c r="AF22" s="627"/>
      <c r="AG22" s="627"/>
      <c r="AH22" s="627"/>
      <c r="AI22" s="627"/>
      <c r="AJ22" s="627"/>
      <c r="AK22" s="627"/>
      <c r="AL22" s="628">
        <v>19.5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338927</v>
      </c>
      <c r="S23" s="624"/>
      <c r="T23" s="624"/>
      <c r="U23" s="624"/>
      <c r="V23" s="624"/>
      <c r="W23" s="624"/>
      <c r="X23" s="624"/>
      <c r="Y23" s="625"/>
      <c r="Z23" s="626">
        <v>0.9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1019816</v>
      </c>
      <c r="BH23" s="624"/>
      <c r="BI23" s="624"/>
      <c r="BJ23" s="624"/>
      <c r="BK23" s="624"/>
      <c r="BL23" s="624"/>
      <c r="BM23" s="624"/>
      <c r="BN23" s="625"/>
      <c r="BO23" s="626">
        <v>7.9</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18291398</v>
      </c>
      <c r="CS24" s="613"/>
      <c r="CT24" s="613"/>
      <c r="CU24" s="613"/>
      <c r="CV24" s="613"/>
      <c r="CW24" s="613"/>
      <c r="CX24" s="613"/>
      <c r="CY24" s="614"/>
      <c r="CZ24" s="617">
        <v>50.1</v>
      </c>
      <c r="DA24" s="618"/>
      <c r="DB24" s="618"/>
      <c r="DC24" s="634"/>
      <c r="DD24" s="658">
        <v>10791791</v>
      </c>
      <c r="DE24" s="613"/>
      <c r="DF24" s="613"/>
      <c r="DG24" s="613"/>
      <c r="DH24" s="613"/>
      <c r="DI24" s="613"/>
      <c r="DJ24" s="613"/>
      <c r="DK24" s="614"/>
      <c r="DL24" s="658">
        <v>9968776</v>
      </c>
      <c r="DM24" s="613"/>
      <c r="DN24" s="613"/>
      <c r="DO24" s="613"/>
      <c r="DP24" s="613"/>
      <c r="DQ24" s="613"/>
      <c r="DR24" s="613"/>
      <c r="DS24" s="613"/>
      <c r="DT24" s="613"/>
      <c r="DU24" s="613"/>
      <c r="DV24" s="614"/>
      <c r="DW24" s="617">
        <v>54.3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19377078</v>
      </c>
      <c r="S25" s="624"/>
      <c r="T25" s="624"/>
      <c r="U25" s="624"/>
      <c r="V25" s="624"/>
      <c r="W25" s="624"/>
      <c r="X25" s="624"/>
      <c r="Y25" s="625"/>
      <c r="Z25" s="626">
        <v>50.7</v>
      </c>
      <c r="AA25" s="626"/>
      <c r="AB25" s="626"/>
      <c r="AC25" s="626"/>
      <c r="AD25" s="627">
        <v>18018335</v>
      </c>
      <c r="AE25" s="627"/>
      <c r="AF25" s="627"/>
      <c r="AG25" s="627"/>
      <c r="AH25" s="627"/>
      <c r="AI25" s="627"/>
      <c r="AJ25" s="627"/>
      <c r="AK25" s="627"/>
      <c r="AL25" s="628">
        <v>99.1</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5110570</v>
      </c>
      <c r="CS25" s="655"/>
      <c r="CT25" s="655"/>
      <c r="CU25" s="655"/>
      <c r="CV25" s="655"/>
      <c r="CW25" s="655"/>
      <c r="CX25" s="655"/>
      <c r="CY25" s="656"/>
      <c r="CZ25" s="628">
        <v>14</v>
      </c>
      <c r="DA25" s="653"/>
      <c r="DB25" s="653"/>
      <c r="DC25" s="657"/>
      <c r="DD25" s="632">
        <v>4696839</v>
      </c>
      <c r="DE25" s="655"/>
      <c r="DF25" s="655"/>
      <c r="DG25" s="655"/>
      <c r="DH25" s="655"/>
      <c r="DI25" s="655"/>
      <c r="DJ25" s="655"/>
      <c r="DK25" s="656"/>
      <c r="DL25" s="632">
        <v>4652234</v>
      </c>
      <c r="DM25" s="655"/>
      <c r="DN25" s="655"/>
      <c r="DO25" s="655"/>
      <c r="DP25" s="655"/>
      <c r="DQ25" s="655"/>
      <c r="DR25" s="655"/>
      <c r="DS25" s="655"/>
      <c r="DT25" s="655"/>
      <c r="DU25" s="655"/>
      <c r="DV25" s="656"/>
      <c r="DW25" s="628">
        <v>25.3</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5729</v>
      </c>
      <c r="S26" s="624"/>
      <c r="T26" s="624"/>
      <c r="U26" s="624"/>
      <c r="V26" s="624"/>
      <c r="W26" s="624"/>
      <c r="X26" s="624"/>
      <c r="Y26" s="625"/>
      <c r="Z26" s="626">
        <v>0</v>
      </c>
      <c r="AA26" s="626"/>
      <c r="AB26" s="626"/>
      <c r="AC26" s="626"/>
      <c r="AD26" s="627">
        <v>5729</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3142129</v>
      </c>
      <c r="CS26" s="624"/>
      <c r="CT26" s="624"/>
      <c r="CU26" s="624"/>
      <c r="CV26" s="624"/>
      <c r="CW26" s="624"/>
      <c r="CX26" s="624"/>
      <c r="CY26" s="625"/>
      <c r="CZ26" s="628">
        <v>8.6</v>
      </c>
      <c r="DA26" s="653"/>
      <c r="DB26" s="653"/>
      <c r="DC26" s="657"/>
      <c r="DD26" s="632">
        <v>2959685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240440</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12889748</v>
      </c>
      <c r="BH27" s="624"/>
      <c r="BI27" s="624"/>
      <c r="BJ27" s="624"/>
      <c r="BK27" s="624"/>
      <c r="BL27" s="624"/>
      <c r="BM27" s="624"/>
      <c r="BN27" s="625"/>
      <c r="BO27" s="626">
        <v>100</v>
      </c>
      <c r="BP27" s="626"/>
      <c r="BQ27" s="626"/>
      <c r="BR27" s="626"/>
      <c r="BS27" s="627">
        <v>103632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10196577</v>
      </c>
      <c r="CS27" s="655"/>
      <c r="CT27" s="655"/>
      <c r="CU27" s="655"/>
      <c r="CV27" s="655"/>
      <c r="CW27" s="655"/>
      <c r="CX27" s="655"/>
      <c r="CY27" s="656"/>
      <c r="CZ27" s="628">
        <v>27.9</v>
      </c>
      <c r="DA27" s="653"/>
      <c r="DB27" s="653"/>
      <c r="DC27" s="657"/>
      <c r="DD27" s="632">
        <v>3132786</v>
      </c>
      <c r="DE27" s="655"/>
      <c r="DF27" s="655"/>
      <c r="DG27" s="655"/>
      <c r="DH27" s="655"/>
      <c r="DI27" s="655"/>
      <c r="DJ27" s="655"/>
      <c r="DK27" s="656"/>
      <c r="DL27" s="632">
        <v>2354376</v>
      </c>
      <c r="DM27" s="655"/>
      <c r="DN27" s="655"/>
      <c r="DO27" s="655"/>
      <c r="DP27" s="655"/>
      <c r="DQ27" s="655"/>
      <c r="DR27" s="655"/>
      <c r="DS27" s="655"/>
      <c r="DT27" s="655"/>
      <c r="DU27" s="655"/>
      <c r="DV27" s="656"/>
      <c r="DW27" s="628">
        <v>12.8</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301131</v>
      </c>
      <c r="S28" s="624"/>
      <c r="T28" s="624"/>
      <c r="U28" s="624"/>
      <c r="V28" s="624"/>
      <c r="W28" s="624"/>
      <c r="X28" s="624"/>
      <c r="Y28" s="625"/>
      <c r="Z28" s="626">
        <v>0.8</v>
      </c>
      <c r="AA28" s="626"/>
      <c r="AB28" s="626"/>
      <c r="AC28" s="626"/>
      <c r="AD28" s="627">
        <v>94651</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2984251</v>
      </c>
      <c r="CS28" s="624"/>
      <c r="CT28" s="624"/>
      <c r="CU28" s="624"/>
      <c r="CV28" s="624"/>
      <c r="CW28" s="624"/>
      <c r="CX28" s="624"/>
      <c r="CY28" s="625"/>
      <c r="CZ28" s="628">
        <v>8.1999999999999993</v>
      </c>
      <c r="DA28" s="653"/>
      <c r="DB28" s="653"/>
      <c r="DC28" s="657"/>
      <c r="DD28" s="632">
        <v>2962166</v>
      </c>
      <c r="DE28" s="624"/>
      <c r="DF28" s="624"/>
      <c r="DG28" s="624"/>
      <c r="DH28" s="624"/>
      <c r="DI28" s="624"/>
      <c r="DJ28" s="624"/>
      <c r="DK28" s="625"/>
      <c r="DL28" s="632">
        <v>2962166</v>
      </c>
      <c r="DM28" s="624"/>
      <c r="DN28" s="624"/>
      <c r="DO28" s="624"/>
      <c r="DP28" s="624"/>
      <c r="DQ28" s="624"/>
      <c r="DR28" s="624"/>
      <c r="DS28" s="624"/>
      <c r="DT28" s="624"/>
      <c r="DU28" s="624"/>
      <c r="DV28" s="625"/>
      <c r="DW28" s="628">
        <v>16.100000000000001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41733</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2984224</v>
      </c>
      <c r="CS29" s="655"/>
      <c r="CT29" s="655"/>
      <c r="CU29" s="655"/>
      <c r="CV29" s="655"/>
      <c r="CW29" s="655"/>
      <c r="CX29" s="655"/>
      <c r="CY29" s="656"/>
      <c r="CZ29" s="628">
        <v>8.1999999999999993</v>
      </c>
      <c r="DA29" s="653"/>
      <c r="DB29" s="653"/>
      <c r="DC29" s="657"/>
      <c r="DD29" s="632">
        <v>2962139</v>
      </c>
      <c r="DE29" s="655"/>
      <c r="DF29" s="655"/>
      <c r="DG29" s="655"/>
      <c r="DH29" s="655"/>
      <c r="DI29" s="655"/>
      <c r="DJ29" s="655"/>
      <c r="DK29" s="656"/>
      <c r="DL29" s="632">
        <v>2962139</v>
      </c>
      <c r="DM29" s="655"/>
      <c r="DN29" s="655"/>
      <c r="DO29" s="655"/>
      <c r="DP29" s="655"/>
      <c r="DQ29" s="655"/>
      <c r="DR29" s="655"/>
      <c r="DS29" s="655"/>
      <c r="DT29" s="655"/>
      <c r="DU29" s="655"/>
      <c r="DV29" s="656"/>
      <c r="DW29" s="628">
        <v>16.100000000000001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8131980</v>
      </c>
      <c r="S30" s="624"/>
      <c r="T30" s="624"/>
      <c r="U30" s="624"/>
      <c r="V30" s="624"/>
      <c r="W30" s="624"/>
      <c r="X30" s="624"/>
      <c r="Y30" s="625"/>
      <c r="Z30" s="626">
        <v>21.3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2822693</v>
      </c>
      <c r="CS30" s="624"/>
      <c r="CT30" s="624"/>
      <c r="CU30" s="624"/>
      <c r="CV30" s="624"/>
      <c r="CW30" s="624"/>
      <c r="CX30" s="624"/>
      <c r="CY30" s="625"/>
      <c r="CZ30" s="628">
        <v>7.7</v>
      </c>
      <c r="DA30" s="653"/>
      <c r="DB30" s="653"/>
      <c r="DC30" s="657"/>
      <c r="DD30" s="632">
        <v>2801712</v>
      </c>
      <c r="DE30" s="624"/>
      <c r="DF30" s="624"/>
      <c r="DG30" s="624"/>
      <c r="DH30" s="624"/>
      <c r="DI30" s="624"/>
      <c r="DJ30" s="624"/>
      <c r="DK30" s="625"/>
      <c r="DL30" s="632">
        <v>2801712</v>
      </c>
      <c r="DM30" s="624"/>
      <c r="DN30" s="624"/>
      <c r="DO30" s="624"/>
      <c r="DP30" s="624"/>
      <c r="DQ30" s="624"/>
      <c r="DR30" s="624"/>
      <c r="DS30" s="624"/>
      <c r="DT30" s="624"/>
      <c r="DU30" s="624"/>
      <c r="DV30" s="625"/>
      <c r="DW30" s="628">
        <v>15.3</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99.7</v>
      </c>
      <c r="BH31" s="667"/>
      <c r="BI31" s="667"/>
      <c r="BJ31" s="667"/>
      <c r="BK31" s="667"/>
      <c r="BL31" s="667"/>
      <c r="BM31" s="618">
        <v>99.1</v>
      </c>
      <c r="BN31" s="667"/>
      <c r="BO31" s="667"/>
      <c r="BP31" s="667"/>
      <c r="BQ31" s="668"/>
      <c r="BR31" s="679">
        <v>99.7</v>
      </c>
      <c r="BS31" s="667"/>
      <c r="BT31" s="667"/>
      <c r="BU31" s="667"/>
      <c r="BV31" s="667"/>
      <c r="BW31" s="667"/>
      <c r="BX31" s="618">
        <v>99.1</v>
      </c>
      <c r="BY31" s="667"/>
      <c r="BZ31" s="667"/>
      <c r="CA31" s="667"/>
      <c r="CB31" s="668"/>
      <c r="CD31" s="661"/>
      <c r="CE31" s="662"/>
      <c r="CF31" s="620" t="s">
        <v>300</v>
      </c>
      <c r="CG31" s="621"/>
      <c r="CH31" s="621"/>
      <c r="CI31" s="621"/>
      <c r="CJ31" s="621"/>
      <c r="CK31" s="621"/>
      <c r="CL31" s="621"/>
      <c r="CM31" s="621"/>
      <c r="CN31" s="621"/>
      <c r="CO31" s="621"/>
      <c r="CP31" s="621"/>
      <c r="CQ31" s="622"/>
      <c r="CR31" s="623">
        <v>161531</v>
      </c>
      <c r="CS31" s="655"/>
      <c r="CT31" s="655"/>
      <c r="CU31" s="655"/>
      <c r="CV31" s="655"/>
      <c r="CW31" s="655"/>
      <c r="CX31" s="655"/>
      <c r="CY31" s="656"/>
      <c r="CZ31" s="628">
        <v>0.4</v>
      </c>
      <c r="DA31" s="653"/>
      <c r="DB31" s="653"/>
      <c r="DC31" s="657"/>
      <c r="DD31" s="632">
        <v>160427</v>
      </c>
      <c r="DE31" s="655"/>
      <c r="DF31" s="655"/>
      <c r="DG31" s="655"/>
      <c r="DH31" s="655"/>
      <c r="DI31" s="655"/>
      <c r="DJ31" s="655"/>
      <c r="DK31" s="656"/>
      <c r="DL31" s="632">
        <v>160427</v>
      </c>
      <c r="DM31" s="655"/>
      <c r="DN31" s="655"/>
      <c r="DO31" s="655"/>
      <c r="DP31" s="655"/>
      <c r="DQ31" s="655"/>
      <c r="DR31" s="655"/>
      <c r="DS31" s="655"/>
      <c r="DT31" s="655"/>
      <c r="DU31" s="655"/>
      <c r="DV31" s="656"/>
      <c r="DW31" s="628">
        <v>0.9</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2808279</v>
      </c>
      <c r="S32" s="624"/>
      <c r="T32" s="624"/>
      <c r="U32" s="624"/>
      <c r="V32" s="624"/>
      <c r="W32" s="624"/>
      <c r="X32" s="624"/>
      <c r="Y32" s="625"/>
      <c r="Z32" s="626">
        <v>7.4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99.6</v>
      </c>
      <c r="BH32" s="655"/>
      <c r="BI32" s="655"/>
      <c r="BJ32" s="655"/>
      <c r="BK32" s="655"/>
      <c r="BL32" s="655"/>
      <c r="BM32" s="629">
        <v>99.2</v>
      </c>
      <c r="BN32" s="655"/>
      <c r="BO32" s="655"/>
      <c r="BP32" s="655"/>
      <c r="BQ32" s="678"/>
      <c r="BR32" s="680">
        <v>99.6</v>
      </c>
      <c r="BS32" s="655"/>
      <c r="BT32" s="655"/>
      <c r="BU32" s="655"/>
      <c r="BV32" s="655"/>
      <c r="BW32" s="655"/>
      <c r="BX32" s="629">
        <v>99.3</v>
      </c>
      <c r="BY32" s="655"/>
      <c r="BZ32" s="655"/>
      <c r="CA32" s="655"/>
      <c r="CB32" s="678"/>
      <c r="CD32" s="663"/>
      <c r="CE32" s="664"/>
      <c r="CF32" s="620" t="s">
        <v>304</v>
      </c>
      <c r="CG32" s="621"/>
      <c r="CH32" s="621"/>
      <c r="CI32" s="621"/>
      <c r="CJ32" s="621"/>
      <c r="CK32" s="621"/>
      <c r="CL32" s="621"/>
      <c r="CM32" s="621"/>
      <c r="CN32" s="621"/>
      <c r="CO32" s="621"/>
      <c r="CP32" s="621"/>
      <c r="CQ32" s="622"/>
      <c r="CR32" s="623">
        <v>27</v>
      </c>
      <c r="CS32" s="624"/>
      <c r="CT32" s="624"/>
      <c r="CU32" s="624"/>
      <c r="CV32" s="624"/>
      <c r="CW32" s="624"/>
      <c r="CX32" s="624"/>
      <c r="CY32" s="625"/>
      <c r="CZ32" s="628">
        <v>0</v>
      </c>
      <c r="DA32" s="653"/>
      <c r="DB32" s="653"/>
      <c r="DC32" s="657"/>
      <c r="DD32" s="632">
        <v>27</v>
      </c>
      <c r="DE32" s="624"/>
      <c r="DF32" s="624"/>
      <c r="DG32" s="624"/>
      <c r="DH32" s="624"/>
      <c r="DI32" s="624"/>
      <c r="DJ32" s="624"/>
      <c r="DK32" s="625"/>
      <c r="DL32" s="632">
        <v>27</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98814</v>
      </c>
      <c r="S33" s="624"/>
      <c r="T33" s="624"/>
      <c r="U33" s="624"/>
      <c r="V33" s="624"/>
      <c r="W33" s="624"/>
      <c r="X33" s="624"/>
      <c r="Y33" s="625"/>
      <c r="Z33" s="626">
        <v>0.3</v>
      </c>
      <c r="AA33" s="626"/>
      <c r="AB33" s="626"/>
      <c r="AC33" s="626"/>
      <c r="AD33" s="627">
        <v>11163</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99.7</v>
      </c>
      <c r="BH33" s="682"/>
      <c r="BI33" s="682"/>
      <c r="BJ33" s="682"/>
      <c r="BK33" s="682"/>
      <c r="BL33" s="682"/>
      <c r="BM33" s="683">
        <v>99</v>
      </c>
      <c r="BN33" s="682"/>
      <c r="BO33" s="682"/>
      <c r="BP33" s="682"/>
      <c r="BQ33" s="684"/>
      <c r="BR33" s="681">
        <v>99.7</v>
      </c>
      <c r="BS33" s="682"/>
      <c r="BT33" s="682"/>
      <c r="BU33" s="682"/>
      <c r="BV33" s="682"/>
      <c r="BW33" s="682"/>
      <c r="BX33" s="683">
        <v>98.9</v>
      </c>
      <c r="BY33" s="682"/>
      <c r="BZ33" s="682"/>
      <c r="CA33" s="682"/>
      <c r="CB33" s="684"/>
      <c r="CD33" s="620" t="s">
        <v>307</v>
      </c>
      <c r="CE33" s="621"/>
      <c r="CF33" s="621"/>
      <c r="CG33" s="621"/>
      <c r="CH33" s="621"/>
      <c r="CI33" s="621"/>
      <c r="CJ33" s="621"/>
      <c r="CK33" s="621"/>
      <c r="CL33" s="621"/>
      <c r="CM33" s="621"/>
      <c r="CN33" s="621"/>
      <c r="CO33" s="621"/>
      <c r="CP33" s="621"/>
      <c r="CQ33" s="622"/>
      <c r="CR33" s="623">
        <v>12642731</v>
      </c>
      <c r="CS33" s="655"/>
      <c r="CT33" s="655"/>
      <c r="CU33" s="655"/>
      <c r="CV33" s="655"/>
      <c r="CW33" s="655"/>
      <c r="CX33" s="655"/>
      <c r="CY33" s="656"/>
      <c r="CZ33" s="628">
        <v>34.6</v>
      </c>
      <c r="DA33" s="653"/>
      <c r="DB33" s="653"/>
      <c r="DC33" s="657"/>
      <c r="DD33" s="632">
        <v>10163433</v>
      </c>
      <c r="DE33" s="655"/>
      <c r="DF33" s="655"/>
      <c r="DG33" s="655"/>
      <c r="DH33" s="655"/>
      <c r="DI33" s="655"/>
      <c r="DJ33" s="655"/>
      <c r="DK33" s="656"/>
      <c r="DL33" s="632">
        <v>7794476</v>
      </c>
      <c r="DM33" s="655"/>
      <c r="DN33" s="655"/>
      <c r="DO33" s="655"/>
      <c r="DP33" s="655"/>
      <c r="DQ33" s="655"/>
      <c r="DR33" s="655"/>
      <c r="DS33" s="655"/>
      <c r="DT33" s="655"/>
      <c r="DU33" s="655"/>
      <c r="DV33" s="656"/>
      <c r="DW33" s="628">
        <v>42.4</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320073</v>
      </c>
      <c r="S34" s="624"/>
      <c r="T34" s="624"/>
      <c r="U34" s="624"/>
      <c r="V34" s="624"/>
      <c r="W34" s="624"/>
      <c r="X34" s="624"/>
      <c r="Y34" s="625"/>
      <c r="Z34" s="626">
        <v>0.8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4325468</v>
      </c>
      <c r="CS34" s="624"/>
      <c r="CT34" s="624"/>
      <c r="CU34" s="624"/>
      <c r="CV34" s="624"/>
      <c r="CW34" s="624"/>
      <c r="CX34" s="624"/>
      <c r="CY34" s="625"/>
      <c r="CZ34" s="628">
        <v>11.9</v>
      </c>
      <c r="DA34" s="653"/>
      <c r="DB34" s="653"/>
      <c r="DC34" s="657"/>
      <c r="DD34" s="632">
        <v>3245570</v>
      </c>
      <c r="DE34" s="624"/>
      <c r="DF34" s="624"/>
      <c r="DG34" s="624"/>
      <c r="DH34" s="624"/>
      <c r="DI34" s="624"/>
      <c r="DJ34" s="624"/>
      <c r="DK34" s="625"/>
      <c r="DL34" s="632">
        <v>2604460</v>
      </c>
      <c r="DM34" s="624"/>
      <c r="DN34" s="624"/>
      <c r="DO34" s="624"/>
      <c r="DP34" s="624"/>
      <c r="DQ34" s="624"/>
      <c r="DR34" s="624"/>
      <c r="DS34" s="624"/>
      <c r="DT34" s="624"/>
      <c r="DU34" s="624"/>
      <c r="DV34" s="625"/>
      <c r="DW34" s="628">
        <v>14.2</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690570</v>
      </c>
      <c r="S35" s="624"/>
      <c r="T35" s="624"/>
      <c r="U35" s="624"/>
      <c r="V35" s="624"/>
      <c r="W35" s="624"/>
      <c r="X35" s="624"/>
      <c r="Y35" s="625"/>
      <c r="Z35" s="626">
        <v>1.8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161255</v>
      </c>
      <c r="CS35" s="655"/>
      <c r="CT35" s="655"/>
      <c r="CU35" s="655"/>
      <c r="CV35" s="655"/>
      <c r="CW35" s="655"/>
      <c r="CX35" s="655"/>
      <c r="CY35" s="656"/>
      <c r="CZ35" s="628">
        <v>0.4</v>
      </c>
      <c r="DA35" s="653"/>
      <c r="DB35" s="653"/>
      <c r="DC35" s="657"/>
      <c r="DD35" s="632">
        <v>149288</v>
      </c>
      <c r="DE35" s="655"/>
      <c r="DF35" s="655"/>
      <c r="DG35" s="655"/>
      <c r="DH35" s="655"/>
      <c r="DI35" s="655"/>
      <c r="DJ35" s="655"/>
      <c r="DK35" s="656"/>
      <c r="DL35" s="632">
        <v>147772</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2157886</v>
      </c>
      <c r="S36" s="624"/>
      <c r="T36" s="624"/>
      <c r="U36" s="624"/>
      <c r="V36" s="624"/>
      <c r="W36" s="624"/>
      <c r="X36" s="624"/>
      <c r="Y36" s="625"/>
      <c r="Z36" s="626">
        <v>5.7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3503624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10562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4747939</v>
      </c>
      <c r="CS36" s="624"/>
      <c r="CT36" s="624"/>
      <c r="CU36" s="624"/>
      <c r="CV36" s="624"/>
      <c r="CW36" s="624"/>
      <c r="CX36" s="624"/>
      <c r="CY36" s="625"/>
      <c r="CZ36" s="628">
        <v>13</v>
      </c>
      <c r="DA36" s="653"/>
      <c r="DB36" s="653"/>
      <c r="DC36" s="657"/>
      <c r="DD36" s="632">
        <v>4117665</v>
      </c>
      <c r="DE36" s="624"/>
      <c r="DF36" s="624"/>
      <c r="DG36" s="624"/>
      <c r="DH36" s="624"/>
      <c r="DI36" s="624"/>
      <c r="DJ36" s="624"/>
      <c r="DK36" s="625"/>
      <c r="DL36" s="632">
        <v>2770721</v>
      </c>
      <c r="DM36" s="624"/>
      <c r="DN36" s="624"/>
      <c r="DO36" s="624"/>
      <c r="DP36" s="624"/>
      <c r="DQ36" s="624"/>
      <c r="DR36" s="624"/>
      <c r="DS36" s="624"/>
      <c r="DT36" s="624"/>
      <c r="DU36" s="624"/>
      <c r="DV36" s="625"/>
      <c r="DW36" s="628">
        <v>15.1</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640554</v>
      </c>
      <c r="S37" s="624"/>
      <c r="T37" s="624"/>
      <c r="U37" s="624"/>
      <c r="V37" s="624"/>
      <c r="W37" s="624"/>
      <c r="X37" s="624"/>
      <c r="Y37" s="625"/>
      <c r="Z37" s="626">
        <v>1.7</v>
      </c>
      <c r="AA37" s="626"/>
      <c r="AB37" s="626"/>
      <c r="AC37" s="626"/>
      <c r="AD37" s="627">
        <v>50419</v>
      </c>
      <c r="AE37" s="627"/>
      <c r="AF37" s="627"/>
      <c r="AG37" s="627"/>
      <c r="AH37" s="627"/>
      <c r="AI37" s="627"/>
      <c r="AJ37" s="627"/>
      <c r="AK37" s="627"/>
      <c r="AL37" s="628">
        <v>0.3</v>
      </c>
      <c r="AM37" s="629"/>
      <c r="AN37" s="629"/>
      <c r="AO37" s="630"/>
      <c r="AQ37" s="686" t="s">
        <v>319</v>
      </c>
      <c r="AR37" s="687"/>
      <c r="AS37" s="687"/>
      <c r="AT37" s="687"/>
      <c r="AU37" s="687"/>
      <c r="AV37" s="687"/>
      <c r="AW37" s="687"/>
      <c r="AX37" s="687"/>
      <c r="AY37" s="688"/>
      <c r="AZ37" s="623">
        <v>677812</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-6737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1808010</v>
      </c>
      <c r="CS37" s="655"/>
      <c r="CT37" s="655"/>
      <c r="CU37" s="655"/>
      <c r="CV37" s="655"/>
      <c r="CW37" s="655"/>
      <c r="CX37" s="655"/>
      <c r="CY37" s="656"/>
      <c r="CZ37" s="628">
        <v>5</v>
      </c>
      <c r="DA37" s="653"/>
      <c r="DB37" s="653"/>
      <c r="DC37" s="657"/>
      <c r="DD37" s="632">
        <v>1801178</v>
      </c>
      <c r="DE37" s="655"/>
      <c r="DF37" s="655"/>
      <c r="DG37" s="655"/>
      <c r="DH37" s="655"/>
      <c r="DI37" s="655"/>
      <c r="DJ37" s="655"/>
      <c r="DK37" s="656"/>
      <c r="DL37" s="632">
        <v>1568776</v>
      </c>
      <c r="DM37" s="655"/>
      <c r="DN37" s="655"/>
      <c r="DO37" s="655"/>
      <c r="DP37" s="655"/>
      <c r="DQ37" s="655"/>
      <c r="DR37" s="655"/>
      <c r="DS37" s="655"/>
      <c r="DT37" s="655"/>
      <c r="DU37" s="655"/>
      <c r="DV37" s="656"/>
      <c r="DW37" s="628">
        <v>8.5</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3376600</v>
      </c>
      <c r="S38" s="624"/>
      <c r="T38" s="624"/>
      <c r="U38" s="624"/>
      <c r="V38" s="624"/>
      <c r="W38" s="624"/>
      <c r="X38" s="624"/>
      <c r="Y38" s="625"/>
      <c r="Z38" s="626">
        <v>8.8000000000000007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11116</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8705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2814696</v>
      </c>
      <c r="CS38" s="624"/>
      <c r="CT38" s="624"/>
      <c r="CU38" s="624"/>
      <c r="CV38" s="624"/>
      <c r="CW38" s="624"/>
      <c r="CX38" s="624"/>
      <c r="CY38" s="625"/>
      <c r="CZ38" s="628">
        <v>7.7</v>
      </c>
      <c r="DA38" s="653"/>
      <c r="DB38" s="653"/>
      <c r="DC38" s="657"/>
      <c r="DD38" s="632">
        <v>2310479</v>
      </c>
      <c r="DE38" s="624"/>
      <c r="DF38" s="624"/>
      <c r="DG38" s="624"/>
      <c r="DH38" s="624"/>
      <c r="DI38" s="624"/>
      <c r="DJ38" s="624"/>
      <c r="DK38" s="625"/>
      <c r="DL38" s="632">
        <v>2271523</v>
      </c>
      <c r="DM38" s="624"/>
      <c r="DN38" s="624"/>
      <c r="DO38" s="624"/>
      <c r="DP38" s="624"/>
      <c r="DQ38" s="624"/>
      <c r="DR38" s="624"/>
      <c r="DS38" s="624"/>
      <c r="DT38" s="624"/>
      <c r="DU38" s="624"/>
      <c r="DV38" s="625"/>
      <c r="DW38" s="628">
        <v>12.4</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661</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12582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506685</v>
      </c>
      <c r="CS39" s="655"/>
      <c r="CT39" s="655"/>
      <c r="CU39" s="655"/>
      <c r="CV39" s="655"/>
      <c r="CW39" s="655"/>
      <c r="CX39" s="655"/>
      <c r="CY39" s="656"/>
      <c r="CZ39" s="628">
        <v>1.4</v>
      </c>
      <c r="DA39" s="653"/>
      <c r="DB39" s="653"/>
      <c r="DC39" s="657"/>
      <c r="DD39" s="632">
        <v>340431</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182700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86688</v>
      </c>
      <c r="CS40" s="624"/>
      <c r="CT40" s="624"/>
      <c r="CU40" s="624"/>
      <c r="CV40" s="624"/>
      <c r="CW40" s="624"/>
      <c r="CX40" s="624"/>
      <c r="CY40" s="625"/>
      <c r="CZ40" s="628">
        <v>0.2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38190867</v>
      </c>
      <c r="S41" s="696"/>
      <c r="T41" s="696"/>
      <c r="U41" s="696"/>
      <c r="V41" s="696"/>
      <c r="W41" s="696"/>
      <c r="X41" s="696"/>
      <c r="Y41" s="700"/>
      <c r="Z41" s="701">
        <v>100</v>
      </c>
      <c r="AA41" s="701"/>
      <c r="AB41" s="701"/>
      <c r="AC41" s="701"/>
      <c r="AD41" s="702">
        <v>18180297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569482</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2244553</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400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5565796</v>
      </c>
      <c r="CS42" s="655"/>
      <c r="CT42" s="655"/>
      <c r="CU42" s="655"/>
      <c r="CV42" s="655"/>
      <c r="CW42" s="655"/>
      <c r="CX42" s="655"/>
      <c r="CY42" s="656"/>
      <c r="CZ42" s="628">
        <v>15.2</v>
      </c>
      <c r="DA42" s="653"/>
      <c r="DB42" s="653"/>
      <c r="DC42" s="657"/>
      <c r="DD42" s="632">
        <v>530700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184405</v>
      </c>
      <c r="CS43" s="655"/>
      <c r="CT43" s="655"/>
      <c r="CU43" s="655"/>
      <c r="CV43" s="655"/>
      <c r="CW43" s="655"/>
      <c r="CX43" s="655"/>
      <c r="CY43" s="656"/>
      <c r="CZ43" s="628">
        <v>0.5</v>
      </c>
      <c r="DA43" s="653"/>
      <c r="DB43" s="653"/>
      <c r="DC43" s="657"/>
      <c r="DD43" s="632">
        <v>184405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5565796</v>
      </c>
      <c r="CS44" s="624"/>
      <c r="CT44" s="624"/>
      <c r="CU44" s="624"/>
      <c r="CV44" s="624"/>
      <c r="CW44" s="624"/>
      <c r="CX44" s="624"/>
      <c r="CY44" s="625"/>
      <c r="CZ44" s="628">
        <v>15.2</v>
      </c>
      <c r="DA44" s="629"/>
      <c r="DB44" s="629"/>
      <c r="DC44" s="635"/>
      <c r="DD44" s="632">
        <v>530700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3106105</v>
      </c>
      <c r="CS45" s="655"/>
      <c r="CT45" s="655"/>
      <c r="CU45" s="655"/>
      <c r="CV45" s="655"/>
      <c r="CW45" s="655"/>
      <c r="CX45" s="655"/>
      <c r="CY45" s="656"/>
      <c r="CZ45" s="628">
        <v>8.5</v>
      </c>
      <c r="DA45" s="653"/>
      <c r="DB45" s="653"/>
      <c r="DC45" s="657"/>
      <c r="DD45" s="632">
        <v>138117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2437051</v>
      </c>
      <c r="CS46" s="624"/>
      <c r="CT46" s="624"/>
      <c r="CU46" s="624"/>
      <c r="CV46" s="624"/>
      <c r="CW46" s="624"/>
      <c r="CX46" s="624"/>
      <c r="CY46" s="625"/>
      <c r="CZ46" s="628">
        <v>6.7</v>
      </c>
      <c r="DA46" s="629"/>
      <c r="DB46" s="629"/>
      <c r="DC46" s="635"/>
      <c r="DD46" s="632">
        <v>390043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36499925</v>
      </c>
      <c r="CS49" s="682"/>
      <c r="CT49" s="682"/>
      <c r="CU49" s="682"/>
      <c r="CV49" s="682"/>
      <c r="CW49" s="682"/>
      <c r="CX49" s="682"/>
      <c r="CY49" s="711"/>
      <c r="CZ49" s="703">
        <v>100</v>
      </c>
      <c r="DA49" s="712"/>
      <c r="DB49" s="712"/>
      <c r="DC49" s="713"/>
      <c r="DD49" s="714">
        <v>21485924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jiDk/IFJCW2IBgrb9LTz0IdhjItRwnrsvznLHWld3TzSF/Yt8yYk8JIFO/PMRwXKru2fehfkAqVwzDesKVKlg==" saltValue="v5ig8e96O7JWlDmx/DfRK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38067</v>
      </c>
      <c r="R7" s="753"/>
      <c r="S7" s="753"/>
      <c r="T7" s="753"/>
      <c r="U7" s="753"/>
      <c r="V7" s="753">
        <v>36441</v>
      </c>
      <c r="W7" s="753"/>
      <c r="X7" s="753"/>
      <c r="Y7" s="753"/>
      <c r="Z7" s="753"/>
      <c r="AA7" s="753">
        <v>1626</v>
      </c>
      <c r="AB7" s="753"/>
      <c r="AC7" s="753"/>
      <c r="AD7" s="753"/>
      <c r="AE7" s="754"/>
      <c r="AF7" s="755">
        <v>1383</v>
      </c>
      <c r="AG7" s="756"/>
      <c r="AH7" s="756"/>
      <c r="AI7" s="756"/>
      <c r="AJ7" s="757"/>
      <c r="AK7" s="758">
        <v>687</v>
      </c>
      <c r="AL7" s="759"/>
      <c r="AM7" s="759"/>
      <c r="AN7" s="759"/>
      <c r="AO7" s="759"/>
      <c r="AP7" s="759">
        <v>36727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549</v>
      </c>
      <c r="BT7" s="747"/>
      <c r="BU7" s="747"/>
      <c r="BV7" s="747"/>
      <c r="BW7" s="747"/>
      <c r="BX7" s="747"/>
      <c r="BY7" s="747"/>
      <c r="BZ7" s="747"/>
      <c r="CA7" s="747"/>
      <c r="CB7" s="747"/>
      <c r="CC7" s="747"/>
      <c r="CD7" s="747"/>
      <c r="CE7" s="747"/>
      <c r="CF7" s="747"/>
      <c r="CG7" s="762"/>
      <c r="CH7" s="743">
        <v>72</v>
      </c>
      <c r="CI7" s="744"/>
      <c r="CJ7" s="744"/>
      <c r="CK7" s="744"/>
      <c r="CL7" s="745"/>
      <c r="CM7" s="743">
        <v>1040</v>
      </c>
      <c r="CN7" s="744"/>
      <c r="CO7" s="744"/>
      <c r="CP7" s="744"/>
      <c r="CQ7" s="745"/>
      <c r="CR7" s="743">
        <v>143</v>
      </c>
      <c r="CS7" s="744"/>
      <c r="CT7" s="744"/>
      <c r="CU7" s="744"/>
      <c r="CV7" s="745"/>
      <c r="CW7" s="743" t="s">
        <v>488</v>
      </c>
      <c r="CX7" s="744"/>
      <c r="CY7" s="744"/>
      <c r="CZ7" s="744"/>
      <c r="DA7" s="745"/>
      <c r="DB7" s="743">
        <v>110</v>
      </c>
      <c r="DC7" s="744"/>
      <c r="DD7" s="744"/>
      <c r="DE7" s="744"/>
      <c r="DF7" s="745"/>
      <c r="DG7" s="743" t="s">
        <v>574</v>
      </c>
      <c r="DH7" s="744"/>
      <c r="DI7" s="744"/>
      <c r="DJ7" s="744"/>
      <c r="DK7" s="745"/>
      <c r="DL7" s="743" t="s">
        <v>574</v>
      </c>
      <c r="DM7" s="744"/>
      <c r="DN7" s="744"/>
      <c r="DO7" s="744"/>
      <c r="DP7" s="745"/>
      <c r="DQ7" s="743" t="s">
        <v>574</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207</v>
      </c>
      <c r="R8" s="784"/>
      <c r="S8" s="784"/>
      <c r="T8" s="784"/>
      <c r="U8" s="784"/>
      <c r="V8" s="784">
        <v>142</v>
      </c>
      <c r="W8" s="784"/>
      <c r="X8" s="784"/>
      <c r="Y8" s="784"/>
      <c r="Z8" s="784"/>
      <c r="AA8" s="784">
        <v>65</v>
      </c>
      <c r="AB8" s="784"/>
      <c r="AC8" s="784"/>
      <c r="AD8" s="784"/>
      <c r="AE8" s="785"/>
      <c r="AF8" s="786">
        <v>65</v>
      </c>
      <c r="AG8" s="787"/>
      <c r="AH8" s="787"/>
      <c r="AI8" s="787"/>
      <c r="AJ8" s="788"/>
      <c r="AK8" s="769">
        <v>6</v>
      </c>
      <c r="AL8" s="770"/>
      <c r="AM8" s="770"/>
      <c r="AN8" s="770"/>
      <c r="AO8" s="770"/>
      <c r="AP8" s="770">
        <v>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550</v>
      </c>
      <c r="BT8" s="774"/>
      <c r="BU8" s="774"/>
      <c r="BV8" s="774"/>
      <c r="BW8" s="774"/>
      <c r="BX8" s="774"/>
      <c r="BY8" s="774"/>
      <c r="BZ8" s="774"/>
      <c r="CA8" s="774"/>
      <c r="CB8" s="774"/>
      <c r="CC8" s="774"/>
      <c r="CD8" s="774"/>
      <c r="CE8" s="774"/>
      <c r="CF8" s="774"/>
      <c r="CG8" s="775"/>
      <c r="CH8" s="776">
        <v>0</v>
      </c>
      <c r="CI8" s="777"/>
      <c r="CJ8" s="777"/>
      <c r="CK8" s="777"/>
      <c r="CL8" s="778"/>
      <c r="CM8" s="776">
        <v>23</v>
      </c>
      <c r="CN8" s="777"/>
      <c r="CO8" s="777"/>
      <c r="CP8" s="777"/>
      <c r="CQ8" s="778"/>
      <c r="CR8" s="776">
        <v>10</v>
      </c>
      <c r="CS8" s="777"/>
      <c r="CT8" s="777"/>
      <c r="CU8" s="777"/>
      <c r="CV8" s="778"/>
      <c r="CW8" s="776">
        <v>21</v>
      </c>
      <c r="CX8" s="777"/>
      <c r="CY8" s="777"/>
      <c r="CZ8" s="777"/>
      <c r="DA8" s="778"/>
      <c r="DB8" s="776" t="s">
        <v>488</v>
      </c>
      <c r="DC8" s="777"/>
      <c r="DD8" s="777"/>
      <c r="DE8" s="777"/>
      <c r="DF8" s="778"/>
      <c r="DG8" s="776" t="s">
        <v>574</v>
      </c>
      <c r="DH8" s="777"/>
      <c r="DI8" s="777"/>
      <c r="DJ8" s="777"/>
      <c r="DK8" s="778"/>
      <c r="DL8" s="776" t="s">
        <v>488</v>
      </c>
      <c r="DM8" s="777"/>
      <c r="DN8" s="777"/>
      <c r="DO8" s="777"/>
      <c r="DP8" s="778"/>
      <c r="DQ8" s="776" t="s">
        <v>488</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551</v>
      </c>
      <c r="BT9" s="774"/>
      <c r="BU9" s="774"/>
      <c r="BV9" s="774"/>
      <c r="BW9" s="774"/>
      <c r="BX9" s="774"/>
      <c r="BY9" s="774"/>
      <c r="BZ9" s="774"/>
      <c r="CA9" s="774"/>
      <c r="CB9" s="774"/>
      <c r="CC9" s="774"/>
      <c r="CD9" s="774"/>
      <c r="CE9" s="774"/>
      <c r="CF9" s="774"/>
      <c r="CG9" s="775"/>
      <c r="CH9" s="776">
        <v>-1</v>
      </c>
      <c r="CI9" s="777"/>
      <c r="CJ9" s="777"/>
      <c r="CK9" s="777"/>
      <c r="CL9" s="778"/>
      <c r="CM9" s="776">
        <v>79</v>
      </c>
      <c r="CN9" s="777"/>
      <c r="CO9" s="777"/>
      <c r="CP9" s="777"/>
      <c r="CQ9" s="778"/>
      <c r="CR9" s="776">
        <v>10</v>
      </c>
      <c r="CS9" s="777"/>
      <c r="CT9" s="777"/>
      <c r="CU9" s="777"/>
      <c r="CV9" s="778"/>
      <c r="CW9" s="776">
        <v>1</v>
      </c>
      <c r="CX9" s="777"/>
      <c r="CY9" s="777"/>
      <c r="CZ9" s="777"/>
      <c r="DA9" s="778"/>
      <c r="DB9" s="776" t="s">
        <v>488</v>
      </c>
      <c r="DC9" s="777"/>
      <c r="DD9" s="777"/>
      <c r="DE9" s="777"/>
      <c r="DF9" s="778"/>
      <c r="DG9" s="776" t="s">
        <v>488</v>
      </c>
      <c r="DH9" s="777"/>
      <c r="DI9" s="777"/>
      <c r="DJ9" s="777"/>
      <c r="DK9" s="778"/>
      <c r="DL9" s="776" t="s">
        <v>488</v>
      </c>
      <c r="DM9" s="777"/>
      <c r="DN9" s="777"/>
      <c r="DO9" s="777"/>
      <c r="DP9" s="778"/>
      <c r="DQ9" s="776" t="s">
        <v>488</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552</v>
      </c>
      <c r="BT10" s="774"/>
      <c r="BU10" s="774"/>
      <c r="BV10" s="774"/>
      <c r="BW10" s="774"/>
      <c r="BX10" s="774"/>
      <c r="BY10" s="774"/>
      <c r="BZ10" s="774"/>
      <c r="CA10" s="774"/>
      <c r="CB10" s="774"/>
      <c r="CC10" s="774"/>
      <c r="CD10" s="774"/>
      <c r="CE10" s="774"/>
      <c r="CF10" s="774"/>
      <c r="CG10" s="775"/>
      <c r="CH10" s="776">
        <v>-1</v>
      </c>
      <c r="CI10" s="777"/>
      <c r="CJ10" s="777"/>
      <c r="CK10" s="777"/>
      <c r="CL10" s="778"/>
      <c r="CM10" s="776">
        <v>61</v>
      </c>
      <c r="CN10" s="777"/>
      <c r="CO10" s="777"/>
      <c r="CP10" s="777"/>
      <c r="CQ10" s="778"/>
      <c r="CR10" s="776">
        <v>20</v>
      </c>
      <c r="CS10" s="777"/>
      <c r="CT10" s="777"/>
      <c r="CU10" s="777"/>
      <c r="CV10" s="778"/>
      <c r="CW10" s="776">
        <v>45</v>
      </c>
      <c r="CX10" s="777"/>
      <c r="CY10" s="777"/>
      <c r="CZ10" s="777"/>
      <c r="DA10" s="778"/>
      <c r="DB10" s="776" t="s">
        <v>488</v>
      </c>
      <c r="DC10" s="777"/>
      <c r="DD10" s="777"/>
      <c r="DE10" s="777"/>
      <c r="DF10" s="778"/>
      <c r="DG10" s="776" t="s">
        <v>488</v>
      </c>
      <c r="DH10" s="777"/>
      <c r="DI10" s="777"/>
      <c r="DJ10" s="777"/>
      <c r="DK10" s="778"/>
      <c r="DL10" s="776" t="s">
        <v>488</v>
      </c>
      <c r="DM10" s="777"/>
      <c r="DN10" s="777"/>
      <c r="DO10" s="777"/>
      <c r="DP10" s="778"/>
      <c r="DQ10" s="776" t="s">
        <v>488</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553</v>
      </c>
      <c r="BT11" s="774"/>
      <c r="BU11" s="774"/>
      <c r="BV11" s="774"/>
      <c r="BW11" s="774"/>
      <c r="BX11" s="774"/>
      <c r="BY11" s="774"/>
      <c r="BZ11" s="774"/>
      <c r="CA11" s="774"/>
      <c r="CB11" s="774"/>
      <c r="CC11" s="774"/>
      <c r="CD11" s="774"/>
      <c r="CE11" s="774"/>
      <c r="CF11" s="774"/>
      <c r="CG11" s="775"/>
      <c r="CH11" s="776">
        <v>1</v>
      </c>
      <c r="CI11" s="777"/>
      <c r="CJ11" s="777"/>
      <c r="CK11" s="777"/>
      <c r="CL11" s="778"/>
      <c r="CM11" s="776">
        <v>82</v>
      </c>
      <c r="CN11" s="777"/>
      <c r="CO11" s="777"/>
      <c r="CP11" s="777"/>
      <c r="CQ11" s="778"/>
      <c r="CR11" s="776">
        <v>15</v>
      </c>
      <c r="CS11" s="777"/>
      <c r="CT11" s="777"/>
      <c r="CU11" s="777"/>
      <c r="CV11" s="778"/>
      <c r="CW11" s="776">
        <v>7</v>
      </c>
      <c r="CX11" s="777"/>
      <c r="CY11" s="777"/>
      <c r="CZ11" s="777"/>
      <c r="DA11" s="778"/>
      <c r="DB11" s="776" t="s">
        <v>488</v>
      </c>
      <c r="DC11" s="777"/>
      <c r="DD11" s="777"/>
      <c r="DE11" s="777"/>
      <c r="DF11" s="778"/>
      <c r="DG11" s="776" t="s">
        <v>488</v>
      </c>
      <c r="DH11" s="777"/>
      <c r="DI11" s="777"/>
      <c r="DJ11" s="777"/>
      <c r="DK11" s="778"/>
      <c r="DL11" s="776" t="s">
        <v>488</v>
      </c>
      <c r="DM11" s="777"/>
      <c r="DN11" s="777"/>
      <c r="DO11" s="777"/>
      <c r="DP11" s="778"/>
      <c r="DQ11" s="776" t="s">
        <v>488</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554</v>
      </c>
      <c r="BT12" s="774"/>
      <c r="BU12" s="774"/>
      <c r="BV12" s="774"/>
      <c r="BW12" s="774"/>
      <c r="BX12" s="774"/>
      <c r="BY12" s="774"/>
      <c r="BZ12" s="774"/>
      <c r="CA12" s="774"/>
      <c r="CB12" s="774"/>
      <c r="CC12" s="774"/>
      <c r="CD12" s="774"/>
      <c r="CE12" s="774"/>
      <c r="CF12" s="774"/>
      <c r="CG12" s="775"/>
      <c r="CH12" s="776">
        <v>1</v>
      </c>
      <c r="CI12" s="777"/>
      <c r="CJ12" s="777"/>
      <c r="CK12" s="777"/>
      <c r="CL12" s="778"/>
      <c r="CM12" s="776">
        <v>47</v>
      </c>
      <c r="CN12" s="777"/>
      <c r="CO12" s="777"/>
      <c r="CP12" s="777"/>
      <c r="CQ12" s="778"/>
      <c r="CR12" s="776">
        <v>20</v>
      </c>
      <c r="CS12" s="777"/>
      <c r="CT12" s="777"/>
      <c r="CU12" s="777"/>
      <c r="CV12" s="778"/>
      <c r="CW12" s="776">
        <v>32</v>
      </c>
      <c r="CX12" s="777"/>
      <c r="CY12" s="777"/>
      <c r="CZ12" s="777"/>
      <c r="DA12" s="778"/>
      <c r="DB12" s="776" t="s">
        <v>488</v>
      </c>
      <c r="DC12" s="777"/>
      <c r="DD12" s="777"/>
      <c r="DE12" s="777"/>
      <c r="DF12" s="778"/>
      <c r="DG12" s="776" t="s">
        <v>488</v>
      </c>
      <c r="DH12" s="777"/>
      <c r="DI12" s="777"/>
      <c r="DJ12" s="777"/>
      <c r="DK12" s="778"/>
      <c r="DL12" s="776" t="s">
        <v>488</v>
      </c>
      <c r="DM12" s="777"/>
      <c r="DN12" s="777"/>
      <c r="DO12" s="777"/>
      <c r="DP12" s="778"/>
      <c r="DQ12" s="776" t="s">
        <v>488</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t="s">
        <v>557</v>
      </c>
      <c r="BS13" s="773" t="s">
        <v>555</v>
      </c>
      <c r="BT13" s="774"/>
      <c r="BU13" s="774"/>
      <c r="BV13" s="774"/>
      <c r="BW13" s="774"/>
      <c r="BX13" s="774"/>
      <c r="BY13" s="774"/>
      <c r="BZ13" s="774"/>
      <c r="CA13" s="774"/>
      <c r="CB13" s="774"/>
      <c r="CC13" s="774"/>
      <c r="CD13" s="774"/>
      <c r="CE13" s="774"/>
      <c r="CF13" s="774"/>
      <c r="CG13" s="775"/>
      <c r="CH13" s="776">
        <v>0</v>
      </c>
      <c r="CI13" s="777"/>
      <c r="CJ13" s="777"/>
      <c r="CK13" s="777"/>
      <c r="CL13" s="778"/>
      <c r="CM13" s="776">
        <v>21</v>
      </c>
      <c r="CN13" s="777"/>
      <c r="CO13" s="777"/>
      <c r="CP13" s="777"/>
      <c r="CQ13" s="778"/>
      <c r="CR13" s="776">
        <v>2</v>
      </c>
      <c r="CS13" s="777"/>
      <c r="CT13" s="777"/>
      <c r="CU13" s="777"/>
      <c r="CV13" s="778"/>
      <c r="CW13" s="776">
        <v>0</v>
      </c>
      <c r="CX13" s="777"/>
      <c r="CY13" s="777"/>
      <c r="CZ13" s="777"/>
      <c r="DA13" s="778"/>
      <c r="DB13" s="776" t="s">
        <v>488</v>
      </c>
      <c r="DC13" s="777"/>
      <c r="DD13" s="777"/>
      <c r="DE13" s="777"/>
      <c r="DF13" s="778"/>
      <c r="DG13" s="776" t="s">
        <v>488</v>
      </c>
      <c r="DH13" s="777"/>
      <c r="DI13" s="777"/>
      <c r="DJ13" s="777"/>
      <c r="DK13" s="778"/>
      <c r="DL13" s="776" t="s">
        <v>488</v>
      </c>
      <c r="DM13" s="777"/>
      <c r="DN13" s="777"/>
      <c r="DO13" s="777"/>
      <c r="DP13" s="778"/>
      <c r="DQ13" s="776" t="s">
        <v>488</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556</v>
      </c>
      <c r="BT14" s="774"/>
      <c r="BU14" s="774"/>
      <c r="BV14" s="774"/>
      <c r="BW14" s="774"/>
      <c r="BX14" s="774"/>
      <c r="BY14" s="774"/>
      <c r="BZ14" s="774"/>
      <c r="CA14" s="774"/>
      <c r="CB14" s="774"/>
      <c r="CC14" s="774"/>
      <c r="CD14" s="774"/>
      <c r="CE14" s="774"/>
      <c r="CF14" s="774"/>
      <c r="CG14" s="775"/>
      <c r="CH14" s="776">
        <v>-2</v>
      </c>
      <c r="CI14" s="777"/>
      <c r="CJ14" s="777"/>
      <c r="CK14" s="777"/>
      <c r="CL14" s="778"/>
      <c r="CM14" s="776">
        <v>37</v>
      </c>
      <c r="CN14" s="777"/>
      <c r="CO14" s="777"/>
      <c r="CP14" s="777"/>
      <c r="CQ14" s="778"/>
      <c r="CR14" s="776">
        <v>5</v>
      </c>
      <c r="CS14" s="777"/>
      <c r="CT14" s="777"/>
      <c r="CU14" s="777"/>
      <c r="CV14" s="778"/>
      <c r="CW14" s="776">
        <v>74</v>
      </c>
      <c r="CX14" s="777"/>
      <c r="CY14" s="777"/>
      <c r="CZ14" s="777"/>
      <c r="DA14" s="778"/>
      <c r="DB14" s="776" t="s">
        <v>488</v>
      </c>
      <c r="DC14" s="777"/>
      <c r="DD14" s="777"/>
      <c r="DE14" s="777"/>
      <c r="DF14" s="778"/>
      <c r="DG14" s="776" t="s">
        <v>488</v>
      </c>
      <c r="DH14" s="777"/>
      <c r="DI14" s="777"/>
      <c r="DJ14" s="777"/>
      <c r="DK14" s="778"/>
      <c r="DL14" s="776" t="s">
        <v>488</v>
      </c>
      <c r="DM14" s="777"/>
      <c r="DN14" s="777"/>
      <c r="DO14" s="777"/>
      <c r="DP14" s="778"/>
      <c r="DQ14" s="776" t="s">
        <v>488</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38191</v>
      </c>
      <c r="R23" s="793"/>
      <c r="S23" s="793"/>
      <c r="T23" s="793"/>
      <c r="U23" s="793"/>
      <c r="V23" s="793">
        <v>36500</v>
      </c>
      <c r="W23" s="793"/>
      <c r="X23" s="793"/>
      <c r="Y23" s="793"/>
      <c r="Z23" s="793"/>
      <c r="AA23" s="793">
        <v>1691</v>
      </c>
      <c r="AB23" s="793"/>
      <c r="AC23" s="793"/>
      <c r="AD23" s="793"/>
      <c r="AE23" s="794"/>
      <c r="AF23" s="795">
        <v>1448</v>
      </c>
      <c r="AG23" s="793"/>
      <c r="AH23" s="793"/>
      <c r="AI23" s="793"/>
      <c r="AJ23" s="796"/>
      <c r="AK23" s="797"/>
      <c r="AL23" s="798"/>
      <c r="AM23" s="798"/>
      <c r="AN23" s="798"/>
      <c r="AO23" s="798"/>
      <c r="AP23" s="793">
        <v>36729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7146</v>
      </c>
      <c r="R28" s="823"/>
      <c r="S28" s="823"/>
      <c r="T28" s="823"/>
      <c r="U28" s="823"/>
      <c r="V28" s="823">
        <v>7136</v>
      </c>
      <c r="W28" s="823"/>
      <c r="X28" s="823"/>
      <c r="Y28" s="823"/>
      <c r="Z28" s="823"/>
      <c r="AA28" s="823">
        <v>11</v>
      </c>
      <c r="AB28" s="823"/>
      <c r="AC28" s="823"/>
      <c r="AD28" s="823"/>
      <c r="AE28" s="824"/>
      <c r="AF28" s="825">
        <v>11</v>
      </c>
      <c r="AG28" s="823"/>
      <c r="AH28" s="823"/>
      <c r="AI28" s="823"/>
      <c r="AJ28" s="826"/>
      <c r="AK28" s="827">
        <v>599</v>
      </c>
      <c r="AL28" s="828"/>
      <c r="AM28" s="828"/>
      <c r="AN28" s="828"/>
      <c r="AO28" s="828"/>
      <c r="AP28" s="828" t="s">
        <v>488</v>
      </c>
      <c r="AQ28" s="828"/>
      <c r="AR28" s="828"/>
      <c r="AS28" s="828"/>
      <c r="AT28" s="828"/>
      <c r="AU28" s="828" t="s">
        <v>548</v>
      </c>
      <c r="AV28" s="828"/>
      <c r="AW28" s="828"/>
      <c r="AX28" s="828"/>
      <c r="AY28" s="828"/>
      <c r="AZ28" s="829" t="s">
        <v>548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7424</v>
      </c>
      <c r="R29" s="784"/>
      <c r="S29" s="784"/>
      <c r="T29" s="784"/>
      <c r="U29" s="784"/>
      <c r="V29" s="784">
        <v>7291</v>
      </c>
      <c r="W29" s="784"/>
      <c r="X29" s="784"/>
      <c r="Y29" s="784"/>
      <c r="Z29" s="784"/>
      <c r="AA29" s="784">
        <v>133</v>
      </c>
      <c r="AB29" s="784"/>
      <c r="AC29" s="784"/>
      <c r="AD29" s="784"/>
      <c r="AE29" s="785"/>
      <c r="AF29" s="786">
        <v>133</v>
      </c>
      <c r="AG29" s="787"/>
      <c r="AH29" s="787"/>
      <c r="AI29" s="787"/>
      <c r="AJ29" s="788"/>
      <c r="AK29" s="834">
        <v>1171</v>
      </c>
      <c r="AL29" s="830"/>
      <c r="AM29" s="830"/>
      <c r="AN29" s="830"/>
      <c r="AO29" s="830"/>
      <c r="AP29" s="830" t="s">
        <v>488</v>
      </c>
      <c r="AQ29" s="830"/>
      <c r="AR29" s="830"/>
      <c r="AS29" s="830"/>
      <c r="AT29" s="830"/>
      <c r="AU29" s="830" t="s">
        <v>548</v>
      </c>
      <c r="AV29" s="830"/>
      <c r="AW29" s="830"/>
      <c r="AX29" s="830"/>
      <c r="AY29" s="830"/>
      <c r="AZ29" s="831" t="s">
        <v>548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1683</v>
      </c>
      <c r="R30" s="784"/>
      <c r="S30" s="784"/>
      <c r="T30" s="784"/>
      <c r="U30" s="784"/>
      <c r="V30" s="784">
        <v>1626</v>
      </c>
      <c r="W30" s="784"/>
      <c r="X30" s="784"/>
      <c r="Y30" s="784"/>
      <c r="Z30" s="784"/>
      <c r="AA30" s="784">
        <v>57</v>
      </c>
      <c r="AB30" s="784"/>
      <c r="AC30" s="784"/>
      <c r="AD30" s="784"/>
      <c r="AE30" s="785"/>
      <c r="AF30" s="786">
        <v>57</v>
      </c>
      <c r="AG30" s="787"/>
      <c r="AH30" s="787"/>
      <c r="AI30" s="787"/>
      <c r="AJ30" s="788"/>
      <c r="AK30" s="834">
        <v>282</v>
      </c>
      <c r="AL30" s="830"/>
      <c r="AM30" s="830"/>
      <c r="AN30" s="830"/>
      <c r="AO30" s="830"/>
      <c r="AP30" s="830" t="s">
        <v>488</v>
      </c>
      <c r="AQ30" s="830"/>
      <c r="AR30" s="830"/>
      <c r="AS30" s="830"/>
      <c r="AT30" s="830"/>
      <c r="AU30" s="830" t="s">
        <v>548</v>
      </c>
      <c r="AV30" s="830"/>
      <c r="AW30" s="830"/>
      <c r="AX30" s="830"/>
      <c r="AY30" s="830"/>
      <c r="AZ30" s="831" t="s">
        <v>548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71</v>
      </c>
      <c r="R31" s="784"/>
      <c r="S31" s="784"/>
      <c r="T31" s="784"/>
      <c r="U31" s="784"/>
      <c r="V31" s="784">
        <v>61</v>
      </c>
      <c r="W31" s="784"/>
      <c r="X31" s="784"/>
      <c r="Y31" s="784"/>
      <c r="Z31" s="784"/>
      <c r="AA31" s="784">
        <v>10</v>
      </c>
      <c r="AB31" s="784"/>
      <c r="AC31" s="784"/>
      <c r="AD31" s="784"/>
      <c r="AE31" s="785"/>
      <c r="AF31" s="786">
        <v>10</v>
      </c>
      <c r="AG31" s="787"/>
      <c r="AH31" s="787"/>
      <c r="AI31" s="787"/>
      <c r="AJ31" s="788"/>
      <c r="AK31" s="834">
        <v>1</v>
      </c>
      <c r="AL31" s="830"/>
      <c r="AM31" s="830"/>
      <c r="AN31" s="830"/>
      <c r="AO31" s="830"/>
      <c r="AP31" s="830">
        <v>32</v>
      </c>
      <c r="AQ31" s="830"/>
      <c r="AR31" s="830"/>
      <c r="AS31" s="830"/>
      <c r="AT31" s="830"/>
      <c r="AU31" s="830" t="s">
        <v>548</v>
      </c>
      <c r="AV31" s="830"/>
      <c r="AW31" s="830"/>
      <c r="AX31" s="830"/>
      <c r="AY31" s="830"/>
      <c r="AZ31" s="831" t="s">
        <v>548</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1983</v>
      </c>
      <c r="R32" s="784"/>
      <c r="S32" s="784"/>
      <c r="T32" s="784"/>
      <c r="U32" s="784"/>
      <c r="V32" s="784">
        <v>1976</v>
      </c>
      <c r="W32" s="784"/>
      <c r="X32" s="784"/>
      <c r="Y32" s="784"/>
      <c r="Z32" s="784"/>
      <c r="AA32" s="784">
        <v>7</v>
      </c>
      <c r="AB32" s="784"/>
      <c r="AC32" s="784"/>
      <c r="AD32" s="784"/>
      <c r="AE32" s="785"/>
      <c r="AF32" s="786">
        <v>1952</v>
      </c>
      <c r="AG32" s="787"/>
      <c r="AH32" s="787"/>
      <c r="AI32" s="787"/>
      <c r="AJ32" s="788"/>
      <c r="AK32" s="834">
        <v>11</v>
      </c>
      <c r="AL32" s="830"/>
      <c r="AM32" s="830"/>
      <c r="AN32" s="830"/>
      <c r="AO32" s="830"/>
      <c r="AP32" s="830">
        <v>4863</v>
      </c>
      <c r="AQ32" s="830"/>
      <c r="AR32" s="830"/>
      <c r="AS32" s="830"/>
      <c r="AT32" s="830"/>
      <c r="AU32" s="830">
        <v>24</v>
      </c>
      <c r="AV32" s="830"/>
      <c r="AW32" s="830"/>
      <c r="AX32" s="830"/>
      <c r="AY32" s="830"/>
      <c r="AZ32" s="831" t="s">
        <v>548</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3209</v>
      </c>
      <c r="R33" s="784"/>
      <c r="S33" s="784"/>
      <c r="T33" s="784"/>
      <c r="U33" s="784"/>
      <c r="V33" s="784">
        <v>2779</v>
      </c>
      <c r="W33" s="784"/>
      <c r="X33" s="784"/>
      <c r="Y33" s="784"/>
      <c r="Z33" s="784"/>
      <c r="AA33" s="784">
        <v>429</v>
      </c>
      <c r="AB33" s="784"/>
      <c r="AC33" s="784"/>
      <c r="AD33" s="784"/>
      <c r="AE33" s="785"/>
      <c r="AF33" s="786">
        <v>91</v>
      </c>
      <c r="AG33" s="787"/>
      <c r="AH33" s="787"/>
      <c r="AI33" s="787"/>
      <c r="AJ33" s="788"/>
      <c r="AK33" s="834">
        <v>678</v>
      </c>
      <c r="AL33" s="830"/>
      <c r="AM33" s="830"/>
      <c r="AN33" s="830"/>
      <c r="AO33" s="830"/>
      <c r="AP33" s="830">
        <v>13845</v>
      </c>
      <c r="AQ33" s="830"/>
      <c r="AR33" s="830"/>
      <c r="AS33" s="830"/>
      <c r="AT33" s="830"/>
      <c r="AU33" s="830">
        <v>4610</v>
      </c>
      <c r="AV33" s="830"/>
      <c r="AW33" s="830"/>
      <c r="AX33" s="830"/>
      <c r="AY33" s="830"/>
      <c r="AZ33" s="831" t="s">
        <v>548</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2253</v>
      </c>
      <c r="AG63" s="844"/>
      <c r="AH63" s="844"/>
      <c r="AI63" s="844"/>
      <c r="AJ63" s="845"/>
      <c r="AK63" s="846"/>
      <c r="AL63" s="841"/>
      <c r="AM63" s="841"/>
      <c r="AN63" s="841"/>
      <c r="AO63" s="841"/>
      <c r="AP63" s="844">
        <v>18740</v>
      </c>
      <c r="AQ63" s="844"/>
      <c r="AR63" s="844"/>
      <c r="AS63" s="844"/>
      <c r="AT63" s="844"/>
      <c r="AU63" s="844">
        <v>4635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558</v>
      </c>
      <c r="C68" s="870"/>
      <c r="D68" s="870"/>
      <c r="E68" s="870"/>
      <c r="F68" s="870"/>
      <c r="G68" s="870"/>
      <c r="H68" s="870"/>
      <c r="I68" s="870"/>
      <c r="J68" s="870"/>
      <c r="K68" s="870"/>
      <c r="L68" s="870"/>
      <c r="M68" s="870"/>
      <c r="N68" s="870"/>
      <c r="O68" s="870"/>
      <c r="P68" s="871"/>
      <c r="Q68" s="872">
        <v>1613</v>
      </c>
      <c r="R68" s="866"/>
      <c r="S68" s="866"/>
      <c r="T68" s="866"/>
      <c r="U68" s="866"/>
      <c r="V68" s="866">
        <v>1582</v>
      </c>
      <c r="W68" s="866"/>
      <c r="X68" s="866"/>
      <c r="Y68" s="866"/>
      <c r="Z68" s="866"/>
      <c r="AA68" s="866">
        <v>31</v>
      </c>
      <c r="AB68" s="866"/>
      <c r="AC68" s="866"/>
      <c r="AD68" s="866"/>
      <c r="AE68" s="866"/>
      <c r="AF68" s="866">
        <v>31</v>
      </c>
      <c r="AG68" s="866"/>
      <c r="AH68" s="866"/>
      <c r="AI68" s="866"/>
      <c r="AJ68" s="866"/>
      <c r="AK68" s="866">
        <v>38</v>
      </c>
      <c r="AL68" s="866"/>
      <c r="AM68" s="866"/>
      <c r="AN68" s="866"/>
      <c r="AO68" s="866"/>
      <c r="AP68" s="866">
        <v>2465</v>
      </c>
      <c r="AQ68" s="866"/>
      <c r="AR68" s="866"/>
      <c r="AS68" s="866"/>
      <c r="AT68" s="866"/>
      <c r="AU68" s="866">
        <v>1305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559</v>
      </c>
      <c r="C69" s="874"/>
      <c r="D69" s="874"/>
      <c r="E69" s="874"/>
      <c r="F69" s="874"/>
      <c r="G69" s="874"/>
      <c r="H69" s="874"/>
      <c r="I69" s="874"/>
      <c r="J69" s="874"/>
      <c r="K69" s="874"/>
      <c r="L69" s="874"/>
      <c r="M69" s="874"/>
      <c r="N69" s="874"/>
      <c r="O69" s="874"/>
      <c r="P69" s="875"/>
      <c r="Q69" s="876">
        <v>14</v>
      </c>
      <c r="R69" s="830"/>
      <c r="S69" s="830"/>
      <c r="T69" s="830"/>
      <c r="U69" s="830"/>
      <c r="V69" s="830">
        <v>7</v>
      </c>
      <c r="W69" s="830"/>
      <c r="X69" s="830"/>
      <c r="Y69" s="830"/>
      <c r="Z69" s="830"/>
      <c r="AA69" s="830">
        <v>7</v>
      </c>
      <c r="AB69" s="830"/>
      <c r="AC69" s="830"/>
      <c r="AD69" s="830"/>
      <c r="AE69" s="830"/>
      <c r="AF69" s="830">
        <v>7</v>
      </c>
      <c r="AG69" s="830"/>
      <c r="AH69" s="830"/>
      <c r="AI69" s="830"/>
      <c r="AJ69" s="830"/>
      <c r="AK69" s="830" t="s">
        <v>568</v>
      </c>
      <c r="AL69" s="830"/>
      <c r="AM69" s="830"/>
      <c r="AN69" s="830"/>
      <c r="AO69" s="830"/>
      <c r="AP69" s="830" t="s">
        <v>568</v>
      </c>
      <c r="AQ69" s="830"/>
      <c r="AR69" s="830"/>
      <c r="AS69" s="830"/>
      <c r="AT69" s="830"/>
      <c r="AU69" s="830" t="s">
        <v>568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560</v>
      </c>
      <c r="C70" s="874"/>
      <c r="D70" s="874"/>
      <c r="E70" s="874"/>
      <c r="F70" s="874"/>
      <c r="G70" s="874"/>
      <c r="H70" s="874"/>
      <c r="I70" s="874"/>
      <c r="J70" s="874"/>
      <c r="K70" s="874"/>
      <c r="L70" s="874"/>
      <c r="M70" s="874"/>
      <c r="N70" s="874"/>
      <c r="O70" s="874"/>
      <c r="P70" s="875"/>
      <c r="Q70" s="876">
        <v>501</v>
      </c>
      <c r="R70" s="830"/>
      <c r="S70" s="830"/>
      <c r="T70" s="830"/>
      <c r="U70" s="830"/>
      <c r="V70" s="830">
        <v>454</v>
      </c>
      <c r="W70" s="830"/>
      <c r="X70" s="830"/>
      <c r="Y70" s="830"/>
      <c r="Z70" s="830"/>
      <c r="AA70" s="830">
        <v>47</v>
      </c>
      <c r="AB70" s="830"/>
      <c r="AC70" s="830"/>
      <c r="AD70" s="830"/>
      <c r="AE70" s="830"/>
      <c r="AF70" s="830">
        <v>47</v>
      </c>
      <c r="AG70" s="830"/>
      <c r="AH70" s="830"/>
      <c r="AI70" s="830"/>
      <c r="AJ70" s="830"/>
      <c r="AK70" s="830">
        <v>0</v>
      </c>
      <c r="AL70" s="830"/>
      <c r="AM70" s="830"/>
      <c r="AN70" s="830"/>
      <c r="AO70" s="830"/>
      <c r="AP70" s="830" t="s">
        <v>568</v>
      </c>
      <c r="AQ70" s="830"/>
      <c r="AR70" s="830"/>
      <c r="AS70" s="830"/>
      <c r="AT70" s="830"/>
      <c r="AU70" s="830" t="s">
        <v>568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561</v>
      </c>
      <c r="C71" s="874"/>
      <c r="D71" s="874"/>
      <c r="E71" s="874"/>
      <c r="F71" s="874"/>
      <c r="G71" s="874"/>
      <c r="H71" s="874"/>
      <c r="I71" s="874"/>
      <c r="J71" s="874"/>
      <c r="K71" s="874"/>
      <c r="L71" s="874"/>
      <c r="M71" s="874"/>
      <c r="N71" s="874"/>
      <c r="O71" s="874"/>
      <c r="P71" s="875"/>
      <c r="Q71" s="876">
        <v>93</v>
      </c>
      <c r="R71" s="830"/>
      <c r="S71" s="830"/>
      <c r="T71" s="830"/>
      <c r="U71" s="830"/>
      <c r="V71" s="830">
        <v>91</v>
      </c>
      <c r="W71" s="830"/>
      <c r="X71" s="830"/>
      <c r="Y71" s="830"/>
      <c r="Z71" s="830"/>
      <c r="AA71" s="830">
        <v>2</v>
      </c>
      <c r="AB71" s="830"/>
      <c r="AC71" s="830"/>
      <c r="AD71" s="830"/>
      <c r="AE71" s="830"/>
      <c r="AF71" s="830">
        <v>2</v>
      </c>
      <c r="AG71" s="830"/>
      <c r="AH71" s="830"/>
      <c r="AI71" s="830"/>
      <c r="AJ71" s="830"/>
      <c r="AK71" s="830" t="s">
        <v>568</v>
      </c>
      <c r="AL71" s="830"/>
      <c r="AM71" s="830"/>
      <c r="AN71" s="830"/>
      <c r="AO71" s="830"/>
      <c r="AP71" s="830" t="s">
        <v>568</v>
      </c>
      <c r="AQ71" s="830"/>
      <c r="AR71" s="830"/>
      <c r="AS71" s="830"/>
      <c r="AT71" s="830"/>
      <c r="AU71" s="830" t="s">
        <v>568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562</v>
      </c>
      <c r="C72" s="874"/>
      <c r="D72" s="874"/>
      <c r="E72" s="874"/>
      <c r="F72" s="874"/>
      <c r="G72" s="874"/>
      <c r="H72" s="874"/>
      <c r="I72" s="874"/>
      <c r="J72" s="874"/>
      <c r="K72" s="874"/>
      <c r="L72" s="874"/>
      <c r="M72" s="874"/>
      <c r="N72" s="874"/>
      <c r="O72" s="874"/>
      <c r="P72" s="875"/>
      <c r="Q72" s="876">
        <v>52</v>
      </c>
      <c r="R72" s="830"/>
      <c r="S72" s="830"/>
      <c r="T72" s="830"/>
      <c r="U72" s="830"/>
      <c r="V72" s="830">
        <v>50</v>
      </c>
      <c r="W72" s="830"/>
      <c r="X72" s="830"/>
      <c r="Y72" s="830"/>
      <c r="Z72" s="830"/>
      <c r="AA72" s="830">
        <v>2</v>
      </c>
      <c r="AB72" s="830"/>
      <c r="AC72" s="830"/>
      <c r="AD72" s="830"/>
      <c r="AE72" s="830"/>
      <c r="AF72" s="830">
        <v>2</v>
      </c>
      <c r="AG72" s="830"/>
      <c r="AH72" s="830"/>
      <c r="AI72" s="830"/>
      <c r="AJ72" s="830"/>
      <c r="AK72" s="830">
        <v>46</v>
      </c>
      <c r="AL72" s="830"/>
      <c r="AM72" s="830"/>
      <c r="AN72" s="830"/>
      <c r="AO72" s="830"/>
      <c r="AP72" s="830" t="s">
        <v>568</v>
      </c>
      <c r="AQ72" s="830"/>
      <c r="AR72" s="830"/>
      <c r="AS72" s="830"/>
      <c r="AT72" s="830"/>
      <c r="AU72" s="830" t="s">
        <v>568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563</v>
      </c>
      <c r="C73" s="874"/>
      <c r="D73" s="874"/>
      <c r="E73" s="874"/>
      <c r="F73" s="874"/>
      <c r="G73" s="874"/>
      <c r="H73" s="874"/>
      <c r="I73" s="874"/>
      <c r="J73" s="874"/>
      <c r="K73" s="874"/>
      <c r="L73" s="874"/>
      <c r="M73" s="874"/>
      <c r="N73" s="874"/>
      <c r="O73" s="874"/>
      <c r="P73" s="875"/>
      <c r="Q73" s="876">
        <v>780</v>
      </c>
      <c r="R73" s="830"/>
      <c r="S73" s="830"/>
      <c r="T73" s="830"/>
      <c r="U73" s="830"/>
      <c r="V73" s="830">
        <v>124</v>
      </c>
      <c r="W73" s="830"/>
      <c r="X73" s="830"/>
      <c r="Y73" s="830"/>
      <c r="Z73" s="830"/>
      <c r="AA73" s="830">
        <v>656</v>
      </c>
      <c r="AB73" s="830"/>
      <c r="AC73" s="830"/>
      <c r="AD73" s="830"/>
      <c r="AE73" s="830"/>
      <c r="AF73" s="830">
        <v>656</v>
      </c>
      <c r="AG73" s="830"/>
      <c r="AH73" s="830"/>
      <c r="AI73" s="830"/>
      <c r="AJ73" s="830"/>
      <c r="AK73" s="830">
        <v>45</v>
      </c>
      <c r="AL73" s="830"/>
      <c r="AM73" s="830"/>
      <c r="AN73" s="830"/>
      <c r="AO73" s="830"/>
      <c r="AP73" s="830" t="s">
        <v>568</v>
      </c>
      <c r="AQ73" s="830"/>
      <c r="AR73" s="830"/>
      <c r="AS73" s="830"/>
      <c r="AT73" s="830"/>
      <c r="AU73" s="830" t="s">
        <v>568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564</v>
      </c>
      <c r="C74" s="874"/>
      <c r="D74" s="874"/>
      <c r="E74" s="874"/>
      <c r="F74" s="874"/>
      <c r="G74" s="874"/>
      <c r="H74" s="874"/>
      <c r="I74" s="874"/>
      <c r="J74" s="874"/>
      <c r="K74" s="874"/>
      <c r="L74" s="874"/>
      <c r="M74" s="874"/>
      <c r="N74" s="874"/>
      <c r="O74" s="874"/>
      <c r="P74" s="875"/>
      <c r="Q74" s="876">
        <v>1995</v>
      </c>
      <c r="R74" s="830"/>
      <c r="S74" s="830"/>
      <c r="T74" s="830"/>
      <c r="U74" s="830"/>
      <c r="V74" s="830">
        <v>1965</v>
      </c>
      <c r="W74" s="830"/>
      <c r="X74" s="830"/>
      <c r="Y74" s="830"/>
      <c r="Z74" s="830"/>
      <c r="AA74" s="830">
        <v>30</v>
      </c>
      <c r="AB74" s="830"/>
      <c r="AC74" s="830"/>
      <c r="AD74" s="830"/>
      <c r="AE74" s="830"/>
      <c r="AF74" s="830">
        <v>19</v>
      </c>
      <c r="AG74" s="830"/>
      <c r="AH74" s="830"/>
      <c r="AI74" s="830"/>
      <c r="AJ74" s="830"/>
      <c r="AK74" s="830" t="s">
        <v>568</v>
      </c>
      <c r="AL74" s="830"/>
      <c r="AM74" s="830"/>
      <c r="AN74" s="830"/>
      <c r="AO74" s="830"/>
      <c r="AP74" s="830">
        <v>1178</v>
      </c>
      <c r="AQ74" s="830"/>
      <c r="AR74" s="830"/>
      <c r="AS74" s="830"/>
      <c r="AT74" s="830"/>
      <c r="AU74" s="830">
        <v>624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565</v>
      </c>
      <c r="C75" s="874"/>
      <c r="D75" s="874"/>
      <c r="E75" s="874"/>
      <c r="F75" s="874"/>
      <c r="G75" s="874"/>
      <c r="H75" s="874"/>
      <c r="I75" s="874"/>
      <c r="J75" s="874"/>
      <c r="K75" s="874"/>
      <c r="L75" s="874"/>
      <c r="M75" s="874"/>
      <c r="N75" s="874"/>
      <c r="O75" s="874"/>
      <c r="P75" s="875"/>
      <c r="Q75" s="877">
        <v>1111</v>
      </c>
      <c r="R75" s="878"/>
      <c r="S75" s="878"/>
      <c r="T75" s="878"/>
      <c r="U75" s="834"/>
      <c r="V75" s="879">
        <v>1018</v>
      </c>
      <c r="W75" s="878"/>
      <c r="X75" s="878"/>
      <c r="Y75" s="878"/>
      <c r="Z75" s="834"/>
      <c r="AA75" s="879">
        <v>93</v>
      </c>
      <c r="AB75" s="878"/>
      <c r="AC75" s="878"/>
      <c r="AD75" s="878"/>
      <c r="AE75" s="834"/>
      <c r="AF75" s="879">
        <v>93</v>
      </c>
      <c r="AG75" s="878"/>
      <c r="AH75" s="878"/>
      <c r="AI75" s="878"/>
      <c r="AJ75" s="834"/>
      <c r="AK75" s="879">
        <v>34</v>
      </c>
      <c r="AL75" s="878"/>
      <c r="AM75" s="878"/>
      <c r="AN75" s="878"/>
      <c r="AO75" s="834"/>
      <c r="AP75" s="879" t="s">
        <v>568</v>
      </c>
      <c r="AQ75" s="878"/>
      <c r="AR75" s="878"/>
      <c r="AS75" s="878"/>
      <c r="AT75" s="834"/>
      <c r="AU75" s="879" t="s">
        <v>568</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566</v>
      </c>
      <c r="C76" s="874"/>
      <c r="D76" s="874"/>
      <c r="E76" s="874"/>
      <c r="F76" s="874"/>
      <c r="G76" s="874"/>
      <c r="H76" s="874"/>
      <c r="I76" s="874"/>
      <c r="J76" s="874"/>
      <c r="K76" s="874"/>
      <c r="L76" s="874"/>
      <c r="M76" s="874"/>
      <c r="N76" s="874"/>
      <c r="O76" s="874"/>
      <c r="P76" s="875"/>
      <c r="Q76" s="877">
        <v>416492</v>
      </c>
      <c r="R76" s="878"/>
      <c r="S76" s="878"/>
      <c r="T76" s="878"/>
      <c r="U76" s="834"/>
      <c r="V76" s="879">
        <v>405939</v>
      </c>
      <c r="W76" s="878"/>
      <c r="X76" s="878"/>
      <c r="Y76" s="878"/>
      <c r="Z76" s="834"/>
      <c r="AA76" s="879">
        <v>10552</v>
      </c>
      <c r="AB76" s="878"/>
      <c r="AC76" s="878"/>
      <c r="AD76" s="878"/>
      <c r="AE76" s="834"/>
      <c r="AF76" s="879">
        <v>10552</v>
      </c>
      <c r="AG76" s="878"/>
      <c r="AH76" s="878"/>
      <c r="AI76" s="878"/>
      <c r="AJ76" s="834"/>
      <c r="AK76" s="879">
        <v>2584</v>
      </c>
      <c r="AL76" s="878"/>
      <c r="AM76" s="878"/>
      <c r="AN76" s="878"/>
      <c r="AO76" s="834"/>
      <c r="AP76" s="879" t="s">
        <v>568</v>
      </c>
      <c r="AQ76" s="878"/>
      <c r="AR76" s="878"/>
      <c r="AS76" s="878"/>
      <c r="AT76" s="834"/>
      <c r="AU76" s="879" t="s">
        <v>568</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567</v>
      </c>
      <c r="C77" s="874"/>
      <c r="D77" s="874"/>
      <c r="E77" s="874"/>
      <c r="F77" s="874"/>
      <c r="G77" s="874"/>
      <c r="H77" s="874"/>
      <c r="I77" s="874"/>
      <c r="J77" s="874"/>
      <c r="K77" s="874"/>
      <c r="L77" s="874"/>
      <c r="M77" s="874"/>
      <c r="N77" s="874"/>
      <c r="O77" s="874"/>
      <c r="P77" s="875"/>
      <c r="Q77" s="877">
        <v>2453</v>
      </c>
      <c r="R77" s="878"/>
      <c r="S77" s="878"/>
      <c r="T77" s="878"/>
      <c r="U77" s="834"/>
      <c r="V77" s="879">
        <v>2452</v>
      </c>
      <c r="W77" s="878"/>
      <c r="X77" s="878"/>
      <c r="Y77" s="878"/>
      <c r="Z77" s="834"/>
      <c r="AA77" s="879">
        <v>1</v>
      </c>
      <c r="AB77" s="878"/>
      <c r="AC77" s="878"/>
      <c r="AD77" s="878"/>
      <c r="AE77" s="834"/>
      <c r="AF77" s="879">
        <v>1</v>
      </c>
      <c r="AG77" s="878"/>
      <c r="AH77" s="878"/>
      <c r="AI77" s="878"/>
      <c r="AJ77" s="834"/>
      <c r="AK77" s="879" t="s">
        <v>568</v>
      </c>
      <c r="AL77" s="878"/>
      <c r="AM77" s="878"/>
      <c r="AN77" s="878"/>
      <c r="AO77" s="834"/>
      <c r="AP77" s="879" t="s">
        <v>568</v>
      </c>
      <c r="AQ77" s="878"/>
      <c r="AR77" s="878"/>
      <c r="AS77" s="878"/>
      <c r="AT77" s="834"/>
      <c r="AU77" s="879" t="s">
        <v>568</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11412</v>
      </c>
      <c r="AG88" s="844"/>
      <c r="AH88" s="844"/>
      <c r="AI88" s="844"/>
      <c r="AJ88" s="844"/>
      <c r="AK88" s="841"/>
      <c r="AL88" s="841"/>
      <c r="AM88" s="841"/>
      <c r="AN88" s="841"/>
      <c r="AO88" s="841"/>
      <c r="AP88" s="844">
        <v>3644</v>
      </c>
      <c r="AQ88" s="844"/>
      <c r="AR88" s="844"/>
      <c r="AS88" s="844"/>
      <c r="AT88" s="844"/>
      <c r="AU88" s="844">
        <v>1928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225</v>
      </c>
      <c r="CS102" s="852"/>
      <c r="CT102" s="852"/>
      <c r="CU102" s="852"/>
      <c r="CV102" s="891"/>
      <c r="CW102" s="890">
        <v>180</v>
      </c>
      <c r="CX102" s="852"/>
      <c r="CY102" s="852"/>
      <c r="CZ102" s="852"/>
      <c r="DA102" s="891"/>
      <c r="DB102" s="890">
        <v>110</v>
      </c>
      <c r="DC102" s="852"/>
      <c r="DD102" s="852"/>
      <c r="DE102" s="852"/>
      <c r="DF102" s="891"/>
      <c r="DG102" s="890" t="s">
        <v>574</v>
      </c>
      <c r="DH102" s="852"/>
      <c r="DI102" s="852"/>
      <c r="DJ102" s="852"/>
      <c r="DK102" s="891"/>
      <c r="DL102" s="890" t="s">
        <v>574</v>
      </c>
      <c r="DM102" s="852"/>
      <c r="DN102" s="852"/>
      <c r="DO102" s="852"/>
      <c r="DP102" s="891"/>
      <c r="DQ102" s="890" t="s">
        <v>574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2764039</v>
      </c>
      <c r="AB110" s="900"/>
      <c r="AC110" s="900"/>
      <c r="AD110" s="900"/>
      <c r="AE110" s="901"/>
      <c r="AF110" s="902">
        <v>2890828</v>
      </c>
      <c r="AG110" s="900"/>
      <c r="AH110" s="900"/>
      <c r="AI110" s="900"/>
      <c r="AJ110" s="901"/>
      <c r="AK110" s="902">
        <v>2984224</v>
      </c>
      <c r="AL110" s="900"/>
      <c r="AM110" s="900"/>
      <c r="AN110" s="900"/>
      <c r="AO110" s="901"/>
      <c r="AP110" s="903">
        <v>18.3</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34273647</v>
      </c>
      <c r="BR110" s="931"/>
      <c r="BS110" s="931"/>
      <c r="BT110" s="931"/>
      <c r="BU110" s="931"/>
      <c r="BV110" s="931">
        <v>36175963</v>
      </c>
      <c r="BW110" s="931"/>
      <c r="BX110" s="931"/>
      <c r="BY110" s="931"/>
      <c r="BZ110" s="931"/>
      <c r="CA110" s="931">
        <v>36729870</v>
      </c>
      <c r="CB110" s="931"/>
      <c r="CC110" s="931"/>
      <c r="CD110" s="931"/>
      <c r="CE110" s="931"/>
      <c r="CF110" s="944">
        <v>225.4</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982829</v>
      </c>
      <c r="BR111" s="926"/>
      <c r="BS111" s="926"/>
      <c r="BT111" s="926"/>
      <c r="BU111" s="926"/>
      <c r="BV111" s="926">
        <v>1022123</v>
      </c>
      <c r="BW111" s="926"/>
      <c r="BX111" s="926"/>
      <c r="BY111" s="926"/>
      <c r="BZ111" s="926"/>
      <c r="CA111" s="926">
        <v>1224542</v>
      </c>
      <c r="CB111" s="926"/>
      <c r="CC111" s="926"/>
      <c r="CD111" s="926"/>
      <c r="CE111" s="926"/>
      <c r="CF111" s="920">
        <v>7.5</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5718370</v>
      </c>
      <c r="BR112" s="926"/>
      <c r="BS112" s="926"/>
      <c r="BT112" s="926"/>
      <c r="BU112" s="926"/>
      <c r="BV112" s="926">
        <v>5024350</v>
      </c>
      <c r="BW112" s="926"/>
      <c r="BX112" s="926"/>
      <c r="BY112" s="926"/>
      <c r="BZ112" s="926"/>
      <c r="CA112" s="926">
        <v>4634739</v>
      </c>
      <c r="CB112" s="926"/>
      <c r="CC112" s="926"/>
      <c r="CD112" s="926"/>
      <c r="CE112" s="926"/>
      <c r="CF112" s="920">
        <v>28.4</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457592</v>
      </c>
      <c r="AB113" s="938"/>
      <c r="AC113" s="938"/>
      <c r="AD113" s="938"/>
      <c r="AE113" s="939"/>
      <c r="AF113" s="940">
        <v>440352</v>
      </c>
      <c r="AG113" s="938"/>
      <c r="AH113" s="938"/>
      <c r="AI113" s="938"/>
      <c r="AJ113" s="939"/>
      <c r="AK113" s="940">
        <v>464050</v>
      </c>
      <c r="AL113" s="938"/>
      <c r="AM113" s="938"/>
      <c r="AN113" s="938"/>
      <c r="AO113" s="939"/>
      <c r="AP113" s="941">
        <v>2.8</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2378108</v>
      </c>
      <c r="BR113" s="926"/>
      <c r="BS113" s="926"/>
      <c r="BT113" s="926"/>
      <c r="BU113" s="926"/>
      <c r="BV113" s="926">
        <v>2158285</v>
      </c>
      <c r="BW113" s="926"/>
      <c r="BX113" s="926"/>
      <c r="BY113" s="926"/>
      <c r="BZ113" s="926"/>
      <c r="CA113" s="926">
        <v>1928161</v>
      </c>
      <c r="CB113" s="926"/>
      <c r="CC113" s="926"/>
      <c r="CD113" s="926"/>
      <c r="CE113" s="926"/>
      <c r="CF113" s="920">
        <v>11.8</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248319</v>
      </c>
      <c r="AB114" s="959"/>
      <c r="AC114" s="959"/>
      <c r="AD114" s="959"/>
      <c r="AE114" s="960"/>
      <c r="AF114" s="961">
        <v>188734</v>
      </c>
      <c r="AG114" s="959"/>
      <c r="AH114" s="959"/>
      <c r="AI114" s="959"/>
      <c r="AJ114" s="960"/>
      <c r="AK114" s="961">
        <v>194023</v>
      </c>
      <c r="AL114" s="959"/>
      <c r="AM114" s="959"/>
      <c r="AN114" s="959"/>
      <c r="AO114" s="960"/>
      <c r="AP114" s="962">
        <v>1.2</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3193445</v>
      </c>
      <c r="BR114" s="926"/>
      <c r="BS114" s="926"/>
      <c r="BT114" s="926"/>
      <c r="BU114" s="926"/>
      <c r="BV114" s="926">
        <v>3144712</v>
      </c>
      <c r="BW114" s="926"/>
      <c r="BX114" s="926"/>
      <c r="BY114" s="926"/>
      <c r="BZ114" s="926"/>
      <c r="CA114" s="926">
        <v>3296629</v>
      </c>
      <c r="CB114" s="926"/>
      <c r="CC114" s="926"/>
      <c r="CD114" s="926"/>
      <c r="CE114" s="926"/>
      <c r="CF114" s="920">
        <v>20.2</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18282</v>
      </c>
      <c r="AB115" s="938"/>
      <c r="AC115" s="938"/>
      <c r="AD115" s="938"/>
      <c r="AE115" s="939"/>
      <c r="AF115" s="940">
        <v>133448</v>
      </c>
      <c r="AG115" s="938"/>
      <c r="AH115" s="938"/>
      <c r="AI115" s="938"/>
      <c r="AJ115" s="939"/>
      <c r="AK115" s="940">
        <v>5268</v>
      </c>
      <c r="AL115" s="938"/>
      <c r="AM115" s="938"/>
      <c r="AN115" s="938"/>
      <c r="AO115" s="939"/>
      <c r="AP115" s="941">
        <v>0</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948453</v>
      </c>
      <c r="DH115" s="959"/>
      <c r="DI115" s="959"/>
      <c r="DJ115" s="959"/>
      <c r="DK115" s="960"/>
      <c r="DL115" s="961">
        <v>990675</v>
      </c>
      <c r="DM115" s="959"/>
      <c r="DN115" s="959"/>
      <c r="DO115" s="959"/>
      <c r="DP115" s="960"/>
      <c r="DQ115" s="961">
        <v>1196023</v>
      </c>
      <c r="DR115" s="959"/>
      <c r="DS115" s="959"/>
      <c r="DT115" s="959"/>
      <c r="DU115" s="960"/>
      <c r="DV115" s="962">
        <v>7.3</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34376</v>
      </c>
      <c r="DH116" s="959"/>
      <c r="DI116" s="959"/>
      <c r="DJ116" s="959"/>
      <c r="DK116" s="960"/>
      <c r="DL116" s="961">
        <v>31448</v>
      </c>
      <c r="DM116" s="959"/>
      <c r="DN116" s="959"/>
      <c r="DO116" s="959"/>
      <c r="DP116" s="960"/>
      <c r="DQ116" s="961">
        <v>28519</v>
      </c>
      <c r="DR116" s="959"/>
      <c r="DS116" s="959"/>
      <c r="DT116" s="959"/>
      <c r="DU116" s="960"/>
      <c r="DV116" s="962">
        <v>0.2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3488232</v>
      </c>
      <c r="AB117" s="979"/>
      <c r="AC117" s="979"/>
      <c r="AD117" s="979"/>
      <c r="AE117" s="980"/>
      <c r="AF117" s="981">
        <v>3653362</v>
      </c>
      <c r="AG117" s="979"/>
      <c r="AH117" s="979"/>
      <c r="AI117" s="979"/>
      <c r="AJ117" s="980"/>
      <c r="AK117" s="981">
        <v>3647565</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46546399</v>
      </c>
      <c r="BR119" s="1000"/>
      <c r="BS119" s="1000"/>
      <c r="BT119" s="1000"/>
      <c r="BU119" s="1000"/>
      <c r="BV119" s="1000">
        <v>47525433</v>
      </c>
      <c r="BW119" s="1000"/>
      <c r="BX119" s="1000"/>
      <c r="BY119" s="1000"/>
      <c r="BZ119" s="1000"/>
      <c r="CA119" s="1000">
        <v>47813941</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9709583</v>
      </c>
      <c r="BR120" s="931"/>
      <c r="BS120" s="931"/>
      <c r="BT120" s="931"/>
      <c r="BU120" s="931"/>
      <c r="BV120" s="931">
        <v>10114610</v>
      </c>
      <c r="BW120" s="931"/>
      <c r="BX120" s="931"/>
      <c r="BY120" s="931"/>
      <c r="BZ120" s="931"/>
      <c r="CA120" s="931">
        <v>9960752</v>
      </c>
      <c r="CB120" s="931"/>
      <c r="CC120" s="931"/>
      <c r="CD120" s="931"/>
      <c r="CE120" s="931"/>
      <c r="CF120" s="944">
        <v>61.1</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5666025</v>
      </c>
      <c r="DH120" s="931"/>
      <c r="DI120" s="931"/>
      <c r="DJ120" s="931"/>
      <c r="DK120" s="931"/>
      <c r="DL120" s="931">
        <v>5000225</v>
      </c>
      <c r="DM120" s="931"/>
      <c r="DN120" s="931"/>
      <c r="DO120" s="931"/>
      <c r="DP120" s="931"/>
      <c r="DQ120" s="931">
        <v>4610423</v>
      </c>
      <c r="DR120" s="931"/>
      <c r="DS120" s="931"/>
      <c r="DT120" s="931"/>
      <c r="DU120" s="931"/>
      <c r="DV120" s="932">
        <v>28.3</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7456003</v>
      </c>
      <c r="BR121" s="926"/>
      <c r="BS121" s="926"/>
      <c r="BT121" s="926"/>
      <c r="BU121" s="926"/>
      <c r="BV121" s="926">
        <v>7776943</v>
      </c>
      <c r="BW121" s="926"/>
      <c r="BX121" s="926"/>
      <c r="BY121" s="926"/>
      <c r="BZ121" s="926"/>
      <c r="CA121" s="926">
        <v>8011141</v>
      </c>
      <c r="CB121" s="926"/>
      <c r="CC121" s="926"/>
      <c r="CD121" s="926"/>
      <c r="CE121" s="926"/>
      <c r="CF121" s="920">
        <v>49.2</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52345</v>
      </c>
      <c r="DH121" s="926"/>
      <c r="DI121" s="926"/>
      <c r="DJ121" s="926"/>
      <c r="DK121" s="926"/>
      <c r="DL121" s="926">
        <v>24125</v>
      </c>
      <c r="DM121" s="926"/>
      <c r="DN121" s="926"/>
      <c r="DO121" s="926"/>
      <c r="DP121" s="926"/>
      <c r="DQ121" s="926">
        <v>24316</v>
      </c>
      <c r="DR121" s="926"/>
      <c r="DS121" s="926"/>
      <c r="DT121" s="926"/>
      <c r="DU121" s="926"/>
      <c r="DV121" s="927">
        <v>0.1</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29153862</v>
      </c>
      <c r="BR122" s="1000"/>
      <c r="BS122" s="1000"/>
      <c r="BT122" s="1000"/>
      <c r="BU122" s="1000"/>
      <c r="BV122" s="1000">
        <v>28369191</v>
      </c>
      <c r="BW122" s="1000"/>
      <c r="BX122" s="1000"/>
      <c r="BY122" s="1000"/>
      <c r="BZ122" s="1000"/>
      <c r="CA122" s="1000">
        <v>26995807</v>
      </c>
      <c r="CB122" s="1000"/>
      <c r="CC122" s="1000"/>
      <c r="CD122" s="1000"/>
      <c r="CE122" s="1000"/>
      <c r="CF122" s="1017">
        <v>165.7</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4796</v>
      </c>
      <c r="AB123" s="959"/>
      <c r="AC123" s="959"/>
      <c r="AD123" s="959"/>
      <c r="AE123" s="960"/>
      <c r="AF123" s="961">
        <v>5060</v>
      </c>
      <c r="AG123" s="959"/>
      <c r="AH123" s="959"/>
      <c r="AI123" s="959"/>
      <c r="AJ123" s="960"/>
      <c r="AK123" s="961">
        <v>4948</v>
      </c>
      <c r="AL123" s="959"/>
      <c r="AM123" s="959"/>
      <c r="AN123" s="959"/>
      <c r="AO123" s="960"/>
      <c r="AP123" s="962">
        <v>0</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46319448</v>
      </c>
      <c r="BR123" s="1064"/>
      <c r="BS123" s="1064"/>
      <c r="BT123" s="1064"/>
      <c r="BU123" s="1064"/>
      <c r="BV123" s="1064">
        <v>46260744</v>
      </c>
      <c r="BW123" s="1064"/>
      <c r="BX123" s="1064"/>
      <c r="BY123" s="1064"/>
      <c r="BZ123" s="1064"/>
      <c r="CA123" s="1064">
        <v>44967700</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v>338</v>
      </c>
      <c r="AG124" s="959"/>
      <c r="AH124" s="959"/>
      <c r="AI124" s="959"/>
      <c r="AJ124" s="960"/>
      <c r="AK124" s="961">
        <v>320</v>
      </c>
      <c r="AL124" s="959"/>
      <c r="AM124" s="959"/>
      <c r="AN124" s="959"/>
      <c r="AO124" s="960"/>
      <c r="AP124" s="962">
        <v>0</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1.4</v>
      </c>
      <c r="BR124" s="1027"/>
      <c r="BS124" s="1027"/>
      <c r="BT124" s="1027"/>
      <c r="BU124" s="1027"/>
      <c r="BV124" s="1027">
        <v>8.1</v>
      </c>
      <c r="BW124" s="1027"/>
      <c r="BX124" s="1027"/>
      <c r="BY124" s="1027"/>
      <c r="BZ124" s="1027"/>
      <c r="CA124" s="1027">
        <v>17.399999999999999</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13486</v>
      </c>
      <c r="AB126" s="959"/>
      <c r="AC126" s="959"/>
      <c r="AD126" s="959"/>
      <c r="AE126" s="960"/>
      <c r="AF126" s="961">
        <v>128050</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723122</v>
      </c>
      <c r="AB128" s="1046"/>
      <c r="AC128" s="1046"/>
      <c r="AD128" s="1046"/>
      <c r="AE128" s="1047"/>
      <c r="AF128" s="1048">
        <v>869750</v>
      </c>
      <c r="AG128" s="1046"/>
      <c r="AH128" s="1046"/>
      <c r="AI128" s="1046"/>
      <c r="AJ128" s="1047"/>
      <c r="AK128" s="1048">
        <v>909292</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12.56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18270172</v>
      </c>
      <c r="AB129" s="959"/>
      <c r="AC129" s="959"/>
      <c r="AD129" s="959"/>
      <c r="AE129" s="960"/>
      <c r="AF129" s="961">
        <v>17955590</v>
      </c>
      <c r="AG129" s="959"/>
      <c r="AH129" s="959"/>
      <c r="AI129" s="959"/>
      <c r="AJ129" s="960"/>
      <c r="AK129" s="961">
        <v>18605978</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17.559999999999999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2349185</v>
      </c>
      <c r="AB130" s="959"/>
      <c r="AC130" s="959"/>
      <c r="AD130" s="959"/>
      <c r="AE130" s="960"/>
      <c r="AF130" s="961">
        <v>2350853</v>
      </c>
      <c r="AG130" s="959"/>
      <c r="AH130" s="959"/>
      <c r="AI130" s="959"/>
      <c r="AJ130" s="960"/>
      <c r="AK130" s="961">
        <v>2311588</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2.6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15920987</v>
      </c>
      <c r="AB131" s="986"/>
      <c r="AC131" s="986"/>
      <c r="AD131" s="986"/>
      <c r="AE131" s="987"/>
      <c r="AF131" s="985">
        <v>15604737</v>
      </c>
      <c r="AG131" s="986"/>
      <c r="AH131" s="986"/>
      <c r="AI131" s="986"/>
      <c r="AJ131" s="987"/>
      <c r="AK131" s="985">
        <v>16294390</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17.399999999999999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2.6124345689999999</v>
      </c>
      <c r="AB132" s="1097"/>
      <c r="AC132" s="1097"/>
      <c r="AD132" s="1097"/>
      <c r="AE132" s="1098"/>
      <c r="AF132" s="1099">
        <v>2.7732511190000002</v>
      </c>
      <c r="AG132" s="1097"/>
      <c r="AH132" s="1097"/>
      <c r="AI132" s="1097"/>
      <c r="AJ132" s="1098"/>
      <c r="AK132" s="1099">
        <v>2.618597609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2.6</v>
      </c>
      <c r="AB133" s="1080"/>
      <c r="AC133" s="1080"/>
      <c r="AD133" s="1080"/>
      <c r="AE133" s="1081"/>
      <c r="AF133" s="1079">
        <v>2.7</v>
      </c>
      <c r="AG133" s="1080"/>
      <c r="AH133" s="1080"/>
      <c r="AI133" s="1080"/>
      <c r="AJ133" s="1081"/>
      <c r="AK133" s="1079">
        <v>2.6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IGV51AyF0milTLNAOSoGAnbCflaIe749VUgvTrrpe4Q8g8NffgE0PzuRsq6ZcaxNsF7b3b0Xvs/690XMkLFQ==" saltValue="uKZWFj2PwOHEltW84an2j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7N0K50qwgByNiIMp6nDi4ahw8o6YV4piimYT0qTgZXmPBy2MxNWJri+XqOimPSHk5f+ha1e7FOvvf6YlUUPLpQ==" saltValue="eLzMpk1H+/xwPno1QAwb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jpwRXba6E+6fPuVzaO5EPy6gJTNKYW7SHZDBLOAe/NVX98bR6M9m8qVq14FCSKFC2YYRHD98C+M31rUc4dMiQ==" saltValue="CRdxVzTGcPTICp5GQAvvX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5110570</v>
      </c>
      <c r="AP9" s="281">
        <v>62091</v>
      </c>
      <c r="AQ9" s="282">
        <v>66486</v>
      </c>
      <c r="AR9" s="283">
        <v>-6.6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933610</v>
      </c>
      <c r="AP10" s="284">
        <v>11343</v>
      </c>
      <c r="AQ10" s="285">
        <v>6147</v>
      </c>
      <c r="AR10" s="286">
        <v>84.5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46920</v>
      </c>
      <c r="AP11" s="284">
        <v>570</v>
      </c>
      <c r="AQ11" s="285">
        <v>1219</v>
      </c>
      <c r="AR11" s="286">
        <v>-53.2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v>9</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167897</v>
      </c>
      <c r="AP13" s="284">
        <v>2040</v>
      </c>
      <c r="AQ13" s="285">
        <v>2955</v>
      </c>
      <c r="AR13" s="286">
        <v>-31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184405</v>
      </c>
      <c r="AP14" s="284">
        <v>2240</v>
      </c>
      <c r="AQ14" s="285">
        <v>1434</v>
      </c>
      <c r="AR14" s="286">
        <v>56.2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-228207</v>
      </c>
      <c r="AP15" s="284">
        <v>-2773</v>
      </c>
      <c r="AQ15" s="285">
        <v>-3102</v>
      </c>
      <c r="AR15" s="286">
        <v>-10.6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6215195</v>
      </c>
      <c r="AP16" s="284">
        <v>75511</v>
      </c>
      <c r="AQ16" s="285">
        <v>75147</v>
      </c>
      <c r="AR16" s="286">
        <v>0.5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6.23</v>
      </c>
      <c r="AP21" s="298">
        <v>6.62</v>
      </c>
      <c r="AQ21" s="299">
        <v>-0.39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101</v>
      </c>
      <c r="AP22" s="303">
        <v>98.3</v>
      </c>
      <c r="AQ22" s="304">
        <v>2.7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2984224</v>
      </c>
      <c r="AP32" s="312">
        <v>36257</v>
      </c>
      <c r="AQ32" s="313">
        <v>34847</v>
      </c>
      <c r="AR32" s="314">
        <v>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v>5</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464050</v>
      </c>
      <c r="AP35" s="312">
        <v>5638</v>
      </c>
      <c r="AQ35" s="313">
        <v>8260</v>
      </c>
      <c r="AR35" s="314">
        <v>-31.7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194023</v>
      </c>
      <c r="AP36" s="312">
        <v>2357</v>
      </c>
      <c r="AQ36" s="313">
        <v>1689</v>
      </c>
      <c r="AR36" s="314">
        <v>39.6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5268</v>
      </c>
      <c r="AP37" s="312">
        <v>64</v>
      </c>
      <c r="AQ37" s="313">
        <v>748</v>
      </c>
      <c r="AR37" s="314">
        <v>-91.4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488</v>
      </c>
      <c r="AP38" s="315" t="s">
        <v>488</v>
      </c>
      <c r="AQ38" s="316">
        <v>1</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-909292</v>
      </c>
      <c r="AP39" s="312">
        <v>-11047</v>
      </c>
      <c r="AQ39" s="313">
        <v>-5762</v>
      </c>
      <c r="AR39" s="314">
        <v>91.7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-2311588</v>
      </c>
      <c r="AP40" s="312">
        <v>-28085</v>
      </c>
      <c r="AQ40" s="313">
        <v>-27609</v>
      </c>
      <c r="AR40" s="314">
        <v>1.7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426685</v>
      </c>
      <c r="AP41" s="312">
        <v>5184</v>
      </c>
      <c r="AQ41" s="313">
        <v>12179</v>
      </c>
      <c r="AR41" s="314">
        <v>-57.4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3736051</v>
      </c>
      <c r="AN51" s="334">
        <v>46081</v>
      </c>
      <c r="AO51" s="335">
        <v>20.6</v>
      </c>
      <c r="AP51" s="336">
        <v>45588</v>
      </c>
      <c r="AQ51" s="337">
        <v>8.6999999999999993</v>
      </c>
      <c r="AR51" s="338">
        <v>11.9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2469657</v>
      </c>
      <c r="AN52" s="342">
        <v>30461</v>
      </c>
      <c r="AO52" s="343">
        <v>15.2</v>
      </c>
      <c r="AP52" s="344">
        <v>24150</v>
      </c>
      <c r="AQ52" s="345">
        <v>3.4</v>
      </c>
      <c r="AR52" s="346">
        <v>11.8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3086026</v>
      </c>
      <c r="AN53" s="334">
        <v>38070</v>
      </c>
      <c r="AO53" s="335">
        <v>-17.399999999999999</v>
      </c>
      <c r="AP53" s="336">
        <v>45483</v>
      </c>
      <c r="AQ53" s="337">
        <v>-0.2</v>
      </c>
      <c r="AR53" s="338">
        <v>-17.2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1171156</v>
      </c>
      <c r="AN54" s="342">
        <v>14448</v>
      </c>
      <c r="AO54" s="343">
        <v>-52.6</v>
      </c>
      <c r="AP54" s="344">
        <v>24241</v>
      </c>
      <c r="AQ54" s="345">
        <v>0.4</v>
      </c>
      <c r="AR54" s="346">
        <v>-53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4843436</v>
      </c>
      <c r="AN55" s="334">
        <v>59671</v>
      </c>
      <c r="AO55" s="335">
        <v>56.7</v>
      </c>
      <c r="AP55" s="336">
        <v>45945</v>
      </c>
      <c r="AQ55" s="337">
        <v>1</v>
      </c>
      <c r="AR55" s="338">
        <v>55.7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2470340</v>
      </c>
      <c r="AN56" s="342">
        <v>30435</v>
      </c>
      <c r="AO56" s="343">
        <v>110.7</v>
      </c>
      <c r="AP56" s="344">
        <v>25180</v>
      </c>
      <c r="AQ56" s="345">
        <v>3.9</v>
      </c>
      <c r="AR56" s="346">
        <v>106.8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7123226</v>
      </c>
      <c r="AN57" s="334">
        <v>86926</v>
      </c>
      <c r="AO57" s="335">
        <v>45.7</v>
      </c>
      <c r="AP57" s="336">
        <v>44475</v>
      </c>
      <c r="AQ57" s="337">
        <v>-3.2</v>
      </c>
      <c r="AR57" s="338">
        <v>48.9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4883049</v>
      </c>
      <c r="AN58" s="342">
        <v>59589</v>
      </c>
      <c r="AO58" s="343">
        <v>95.8</v>
      </c>
      <c r="AP58" s="344">
        <v>24780</v>
      </c>
      <c r="AQ58" s="345">
        <v>-1.6</v>
      </c>
      <c r="AR58" s="346">
        <v>97.4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5565796</v>
      </c>
      <c r="AN59" s="334">
        <v>67622</v>
      </c>
      <c r="AO59" s="335">
        <v>-22.2</v>
      </c>
      <c r="AP59" s="336">
        <v>45982</v>
      </c>
      <c r="AQ59" s="337">
        <v>3.4</v>
      </c>
      <c r="AR59" s="338">
        <v>-25.6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2437051</v>
      </c>
      <c r="AN60" s="342">
        <v>29609</v>
      </c>
      <c r="AO60" s="343">
        <v>-50.3</v>
      </c>
      <c r="AP60" s="344">
        <v>25583</v>
      </c>
      <c r="AQ60" s="345">
        <v>3.2</v>
      </c>
      <c r="AR60" s="346">
        <v>-53.5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4870907</v>
      </c>
      <c r="AN61" s="349">
        <v>59674</v>
      </c>
      <c r="AO61" s="350">
        <v>16.7</v>
      </c>
      <c r="AP61" s="351">
        <v>45495</v>
      </c>
      <c r="AQ61" s="352">
        <v>1.9</v>
      </c>
      <c r="AR61" s="338">
        <v>14.8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2686251</v>
      </c>
      <c r="AN62" s="342">
        <v>32908</v>
      </c>
      <c r="AO62" s="343">
        <v>23.8</v>
      </c>
      <c r="AP62" s="344">
        <v>24787</v>
      </c>
      <c r="AQ62" s="345">
        <v>1.9</v>
      </c>
      <c r="AR62" s="346">
        <v>21.9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5CkN3XpxnIu/PN9abszv8aGbOAttxv3/x8Zf4A0pbF6OHIw7qm1IDB66ke+sQiLYpenCgFkKsy2SiK/EQXsIYg==" saltValue="fudc2hJsggWBcE4KY8Au8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7VJBBtT8drArbCYCnBep5uLhLjQ2nGqV8I3ZJY9WI1iYQspPb3l9btWrtmovLYDNJNPc4p5Y1+cBq4FkQz+yLA==" saltValue="kSvhLX+4Jy27ICBcyPi9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wYhwKy2FdIm/txlXBwvqLhU6T55DSnDgGDGMwX5otCcQWzjcAAaF35SXqBOQL0HhonSE0Na+cPUiDVfDflH9dw==" saltValue="mC8LiF+cnb9RcDmU1nGv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18.79</v>
      </c>
      <c r="G47" s="12">
        <v>18.11</v>
      </c>
      <c r="H47" s="12">
        <v>22.96</v>
      </c>
      <c r="I47" s="12">
        <v>23.95</v>
      </c>
      <c r="J47" s="13">
        <v>22.6</v>
      </c>
    </row>
    <row r="48" spans="2:10" ht="57.75" customHeight="1" x14ac:dyDescent="0.15">
      <c r="B48" s="14"/>
      <c r="C48" s="1141" t="s">
        <v>4</v>
      </c>
      <c r="D48" s="1141"/>
      <c r="E48" s="1142"/>
      <c r="F48" s="15">
        <v>4.3499999999999996</v>
      </c>
      <c r="G48" s="16">
        <v>8.9499999999999993</v>
      </c>
      <c r="H48" s="16">
        <v>11.15</v>
      </c>
      <c r="I48" s="16">
        <v>10.14</v>
      </c>
      <c r="J48" s="17">
        <v>7.78</v>
      </c>
    </row>
    <row r="49" spans="2:10" ht="57.75" customHeight="1" thickBot="1" x14ac:dyDescent="0.2">
      <c r="B49" s="18"/>
      <c r="C49" s="1143" t="s">
        <v>5</v>
      </c>
      <c r="D49" s="1143"/>
      <c r="E49" s="1144"/>
      <c r="F49" s="19">
        <v>0.95</v>
      </c>
      <c r="G49" s="20">
        <v>4.8</v>
      </c>
      <c r="H49" s="20">
        <v>8.42</v>
      </c>
      <c r="I49" s="20" t="s">
        <v>531</v>
      </c>
      <c r="J49" s="21" t="s">
        <v>532</v>
      </c>
    </row>
    <row r="50" spans="2:10" x14ac:dyDescent="0.15"/>
  </sheetData>
  <sheetProtection algorithmName="SHA-512" hashValue="RxR1Zpr+72Zlg+xqC//feznF6RSZWccW9qVcF/WrHsEM9mg68jI/Mv2vdBW94i8tcAWiEt/MxUGAEBxPgvtZrw==" saltValue="ZXAkv/Ex78K3sJTec+i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11.67</v>
      </c>
      <c r="G34" s="33">
        <v>11.38</v>
      </c>
      <c r="H34" s="33">
        <v>10.45</v>
      </c>
      <c r="I34" s="33">
        <v>11.01</v>
      </c>
      <c r="J34" s="34">
        <v>10.48</v>
      </c>
      <c r="K34" s="22"/>
      <c r="L34" s="22"/>
      <c r="M34" s="22"/>
      <c r="N34" s="22"/>
      <c r="O34" s="22"/>
      <c r="P34" s="22"/>
    </row>
    <row r="35" spans="1:16" ht="39" customHeight="1" x14ac:dyDescent="0.15">
      <c r="A35" s="22"/>
      <c r="B35" s="35"/>
      <c r="C35" s="1145" t="s">
        <v>534</v>
      </c>
      <c r="D35" s="1146"/>
      <c r="E35" s="1147"/>
      <c r="F35" s="36">
        <v>4.2300000000000004</v>
      </c>
      <c r="G35" s="37">
        <v>8.94</v>
      </c>
      <c r="H35" s="37">
        <v>11.12</v>
      </c>
      <c r="I35" s="37">
        <v>9.64</v>
      </c>
      <c r="J35" s="38">
        <v>7.43</v>
      </c>
      <c r="K35" s="22"/>
      <c r="L35" s="22"/>
      <c r="M35" s="22"/>
      <c r="N35" s="22"/>
      <c r="O35" s="22"/>
      <c r="P35" s="22"/>
    </row>
    <row r="36" spans="1:16" ht="39" customHeight="1" x14ac:dyDescent="0.15">
      <c r="A36" s="22"/>
      <c r="B36" s="35"/>
      <c r="C36" s="1145" t="s">
        <v>535</v>
      </c>
      <c r="D36" s="1146"/>
      <c r="E36" s="1147"/>
      <c r="F36" s="36">
        <v>1.21</v>
      </c>
      <c r="G36" s="37">
        <v>1.18</v>
      </c>
      <c r="H36" s="37">
        <v>1.1100000000000001</v>
      </c>
      <c r="I36" s="37">
        <v>1.04</v>
      </c>
      <c r="J36" s="38">
        <v>0.71</v>
      </c>
      <c r="K36" s="22"/>
      <c r="L36" s="22"/>
      <c r="M36" s="22"/>
      <c r="N36" s="22"/>
      <c r="O36" s="22"/>
      <c r="P36" s="22"/>
    </row>
    <row r="37" spans="1:16" ht="39" customHeight="1" x14ac:dyDescent="0.15">
      <c r="A37" s="22"/>
      <c r="B37" s="35"/>
      <c r="C37" s="1145" t="s">
        <v>536</v>
      </c>
      <c r="D37" s="1146"/>
      <c r="E37" s="1147"/>
      <c r="F37" s="36">
        <v>0.42</v>
      </c>
      <c r="G37" s="37">
        <v>0.4</v>
      </c>
      <c r="H37" s="37">
        <v>0.4</v>
      </c>
      <c r="I37" s="37">
        <v>0.42</v>
      </c>
      <c r="J37" s="38">
        <v>0.48</v>
      </c>
      <c r="K37" s="22"/>
      <c r="L37" s="22"/>
      <c r="M37" s="22"/>
      <c r="N37" s="22"/>
      <c r="O37" s="22"/>
      <c r="P37" s="22"/>
    </row>
    <row r="38" spans="1:16" ht="39" customHeight="1" x14ac:dyDescent="0.15">
      <c r="A38" s="22"/>
      <c r="B38" s="35"/>
      <c r="C38" s="1145" t="s">
        <v>537</v>
      </c>
      <c r="D38" s="1146"/>
      <c r="E38" s="1147"/>
      <c r="F38" s="36">
        <v>0.1</v>
      </c>
      <c r="G38" s="37">
        <v>0</v>
      </c>
      <c r="H38" s="37">
        <v>0.02</v>
      </c>
      <c r="I38" s="37">
        <v>0.48</v>
      </c>
      <c r="J38" s="38">
        <v>0.35</v>
      </c>
      <c r="K38" s="22"/>
      <c r="L38" s="22"/>
      <c r="M38" s="22"/>
      <c r="N38" s="22"/>
      <c r="O38" s="22"/>
      <c r="P38" s="22"/>
    </row>
    <row r="39" spans="1:16" ht="39" customHeight="1" x14ac:dyDescent="0.15">
      <c r="A39" s="22"/>
      <c r="B39" s="35"/>
      <c r="C39" s="1145" t="s">
        <v>538</v>
      </c>
      <c r="D39" s="1146"/>
      <c r="E39" s="1147"/>
      <c r="F39" s="36">
        <v>0.32</v>
      </c>
      <c r="G39" s="37">
        <v>0.28999999999999998</v>
      </c>
      <c r="H39" s="37">
        <v>0.26</v>
      </c>
      <c r="I39" s="37">
        <v>0.35</v>
      </c>
      <c r="J39" s="38">
        <v>0.3</v>
      </c>
      <c r="K39" s="22"/>
      <c r="L39" s="22"/>
      <c r="M39" s="22"/>
      <c r="N39" s="22"/>
      <c r="O39" s="22"/>
      <c r="P39" s="22"/>
    </row>
    <row r="40" spans="1:16" ht="39" customHeight="1" x14ac:dyDescent="0.15">
      <c r="A40" s="22"/>
      <c r="B40" s="35"/>
      <c r="C40" s="1145" t="s">
        <v>539</v>
      </c>
      <c r="D40" s="1146"/>
      <c r="E40" s="1147"/>
      <c r="F40" s="36">
        <v>0.6</v>
      </c>
      <c r="G40" s="37">
        <v>0.28000000000000003</v>
      </c>
      <c r="H40" s="37">
        <v>0.79</v>
      </c>
      <c r="I40" s="37">
        <v>0.5</v>
      </c>
      <c r="J40" s="38">
        <v>0.05</v>
      </c>
      <c r="K40" s="22"/>
      <c r="L40" s="22"/>
      <c r="M40" s="22"/>
      <c r="N40" s="22"/>
      <c r="O40" s="22"/>
      <c r="P40" s="22"/>
    </row>
    <row r="41" spans="1:16" ht="39" customHeight="1" x14ac:dyDescent="0.15">
      <c r="A41" s="22"/>
      <c r="B41" s="35"/>
      <c r="C41" s="1145" t="s">
        <v>540</v>
      </c>
      <c r="D41" s="1146"/>
      <c r="E41" s="1147"/>
      <c r="F41" s="36">
        <v>0.06</v>
      </c>
      <c r="G41" s="37">
        <v>0.04</v>
      </c>
      <c r="H41" s="37">
        <v>0.04</v>
      </c>
      <c r="I41" s="37">
        <v>0.05</v>
      </c>
      <c r="J41" s="38">
        <v>0.05</v>
      </c>
      <c r="K41" s="22"/>
      <c r="L41" s="22"/>
      <c r="M41" s="22"/>
      <c r="N41" s="22"/>
      <c r="O41" s="22"/>
      <c r="P41" s="22"/>
    </row>
    <row r="42" spans="1:16" ht="39" customHeight="1" x14ac:dyDescent="0.15">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542</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UMk8QGO0ez31LkBWKldGEDvO9vLeh/Lwco+TA0wYgy/4vloFZf5zy6tZNfl4g2PBl5udRmFEY7Qqja4PSXFyg==" saltValue="dlLYzdmDvz0KX++ZlxXr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2544</v>
      </c>
      <c r="L45" s="60">
        <v>2607</v>
      </c>
      <c r="M45" s="60">
        <v>2764</v>
      </c>
      <c r="N45" s="60">
        <v>2891</v>
      </c>
      <c r="O45" s="61">
        <v>2984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540</v>
      </c>
      <c r="L48" s="64">
        <v>511</v>
      </c>
      <c r="M48" s="64">
        <v>458</v>
      </c>
      <c r="N48" s="64">
        <v>440</v>
      </c>
      <c r="O48" s="65">
        <v>464</v>
      </c>
      <c r="P48" s="48"/>
      <c r="Q48" s="48"/>
      <c r="R48" s="48"/>
      <c r="S48" s="48"/>
      <c r="T48" s="48"/>
      <c r="U48" s="48"/>
    </row>
    <row r="49" spans="1:21" ht="30.75" customHeight="1" x14ac:dyDescent="0.15">
      <c r="A49" s="48"/>
      <c r="B49" s="1155"/>
      <c r="C49" s="1156"/>
      <c r="D49" s="62"/>
      <c r="E49" s="1161" t="s">
        <v>14</v>
      </c>
      <c r="F49" s="1161"/>
      <c r="G49" s="1161"/>
      <c r="H49" s="1161"/>
      <c r="I49" s="1161"/>
      <c r="J49" s="1162"/>
      <c r="K49" s="63">
        <v>198</v>
      </c>
      <c r="L49" s="64">
        <v>231</v>
      </c>
      <c r="M49" s="64">
        <v>248</v>
      </c>
      <c r="N49" s="64">
        <v>189</v>
      </c>
      <c r="O49" s="65">
        <v>194</v>
      </c>
      <c r="P49" s="48"/>
      <c r="Q49" s="48"/>
      <c r="R49" s="48"/>
      <c r="S49" s="48"/>
      <c r="T49" s="48"/>
      <c r="U49" s="48"/>
    </row>
    <row r="50" spans="1:21" ht="30.75" customHeight="1" x14ac:dyDescent="0.15">
      <c r="A50" s="48"/>
      <c r="B50" s="1155"/>
      <c r="C50" s="1156"/>
      <c r="D50" s="62"/>
      <c r="E50" s="1161" t="s">
        <v>15</v>
      </c>
      <c r="F50" s="1161"/>
      <c r="G50" s="1161"/>
      <c r="H50" s="1161"/>
      <c r="I50" s="1161"/>
      <c r="J50" s="1162"/>
      <c r="K50" s="63">
        <v>129</v>
      </c>
      <c r="L50" s="64">
        <v>104</v>
      </c>
      <c r="M50" s="64">
        <v>18</v>
      </c>
      <c r="N50" s="64">
        <v>133</v>
      </c>
      <c r="O50" s="65">
        <v>5</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3058</v>
      </c>
      <c r="L52" s="64">
        <v>3020</v>
      </c>
      <c r="M52" s="64">
        <v>3072</v>
      </c>
      <c r="N52" s="64">
        <v>3220</v>
      </c>
      <c r="O52" s="65">
        <v>3220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353</v>
      </c>
      <c r="L53" s="69">
        <v>433</v>
      </c>
      <c r="M53" s="69">
        <v>416</v>
      </c>
      <c r="N53" s="69">
        <v>433</v>
      </c>
      <c r="O53" s="70">
        <v>427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zlQvWl4wdK3aOtW1HoplnkMdBXJieo1kcO3UMzYn1RP7M9K5YeTGyVOLLK9iK8XlwNAEPS8I04NyNoTp1VMqg==" saltValue="uvZfvmtjiLQgO1uzlmSOR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32531</v>
      </c>
      <c r="J41" s="356">
        <v>32895</v>
      </c>
      <c r="K41" s="356">
        <v>34274</v>
      </c>
      <c r="L41" s="356">
        <v>36176</v>
      </c>
      <c r="M41" s="357">
        <v>36730</v>
      </c>
    </row>
    <row r="42" spans="2:13" ht="27.75" customHeight="1" x14ac:dyDescent="0.15">
      <c r="B42" s="1186"/>
      <c r="C42" s="1187"/>
      <c r="D42" s="106"/>
      <c r="E42" s="1192" t="s">
        <v>32</v>
      </c>
      <c r="F42" s="1192"/>
      <c r="G42" s="1192"/>
      <c r="H42" s="1193"/>
      <c r="I42" s="358">
        <v>443</v>
      </c>
      <c r="J42" s="359">
        <v>729</v>
      </c>
      <c r="K42" s="359">
        <v>983</v>
      </c>
      <c r="L42" s="359">
        <v>1022</v>
      </c>
      <c r="M42" s="360">
        <v>1225</v>
      </c>
    </row>
    <row r="43" spans="2:13" ht="27.75" customHeight="1" x14ac:dyDescent="0.15">
      <c r="B43" s="1186"/>
      <c r="C43" s="1187"/>
      <c r="D43" s="106"/>
      <c r="E43" s="1192" t="s">
        <v>33</v>
      </c>
      <c r="F43" s="1192"/>
      <c r="G43" s="1192"/>
      <c r="H43" s="1193"/>
      <c r="I43" s="358">
        <v>6409</v>
      </c>
      <c r="J43" s="359">
        <v>5999</v>
      </c>
      <c r="K43" s="359">
        <v>5718</v>
      </c>
      <c r="L43" s="359">
        <v>5024</v>
      </c>
      <c r="M43" s="360">
        <v>4635</v>
      </c>
    </row>
    <row r="44" spans="2:13" ht="27.75" customHeight="1" x14ac:dyDescent="0.15">
      <c r="B44" s="1186"/>
      <c r="C44" s="1187"/>
      <c r="D44" s="106"/>
      <c r="E44" s="1192" t="s">
        <v>34</v>
      </c>
      <c r="F44" s="1192"/>
      <c r="G44" s="1192"/>
      <c r="H44" s="1193"/>
      <c r="I44" s="358">
        <v>2537</v>
      </c>
      <c r="J44" s="359">
        <v>2378</v>
      </c>
      <c r="K44" s="359">
        <v>2378</v>
      </c>
      <c r="L44" s="359">
        <v>2158</v>
      </c>
      <c r="M44" s="360">
        <v>1928</v>
      </c>
    </row>
    <row r="45" spans="2:13" ht="27.75" customHeight="1" x14ac:dyDescent="0.15">
      <c r="B45" s="1186"/>
      <c r="C45" s="1187"/>
      <c r="D45" s="106"/>
      <c r="E45" s="1192" t="s">
        <v>35</v>
      </c>
      <c r="F45" s="1192"/>
      <c r="G45" s="1192"/>
      <c r="H45" s="1193"/>
      <c r="I45" s="358">
        <v>3127</v>
      </c>
      <c r="J45" s="359">
        <v>3162</v>
      </c>
      <c r="K45" s="359">
        <v>3193</v>
      </c>
      <c r="L45" s="359">
        <v>3145</v>
      </c>
      <c r="M45" s="360">
        <v>3297</v>
      </c>
    </row>
    <row r="46" spans="2:13" ht="27.75" customHeight="1" x14ac:dyDescent="0.15">
      <c r="B46" s="1186"/>
      <c r="C46" s="1187"/>
      <c r="D46" s="107"/>
      <c r="E46" s="1192" t="s">
        <v>36</v>
      </c>
      <c r="F46" s="1192"/>
      <c r="G46" s="1192"/>
      <c r="H46" s="1193"/>
      <c r="I46" s="358" t="s">
        <v>488</v>
      </c>
      <c r="J46" s="359" t="s">
        <v>488</v>
      </c>
      <c r="K46" s="359" t="s">
        <v>488</v>
      </c>
      <c r="L46" s="359" t="s">
        <v>488</v>
      </c>
      <c r="M46" s="360" t="s">
        <v>488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8333</v>
      </c>
      <c r="J50" s="359">
        <v>8467</v>
      </c>
      <c r="K50" s="359">
        <v>9710</v>
      </c>
      <c r="L50" s="359">
        <v>10115</v>
      </c>
      <c r="M50" s="360">
        <v>9961</v>
      </c>
    </row>
    <row r="51" spans="2:13" ht="27.75" customHeight="1" x14ac:dyDescent="0.15">
      <c r="B51" s="1186"/>
      <c r="C51" s="1187"/>
      <c r="D51" s="106"/>
      <c r="E51" s="1192" t="s">
        <v>42</v>
      </c>
      <c r="F51" s="1192"/>
      <c r="G51" s="1192"/>
      <c r="H51" s="1193"/>
      <c r="I51" s="358">
        <v>6540</v>
      </c>
      <c r="J51" s="359">
        <v>6407</v>
      </c>
      <c r="K51" s="359">
        <v>7456</v>
      </c>
      <c r="L51" s="359">
        <v>7777</v>
      </c>
      <c r="M51" s="360">
        <v>8011</v>
      </c>
    </row>
    <row r="52" spans="2:13" ht="27.75" customHeight="1" x14ac:dyDescent="0.15">
      <c r="B52" s="1188"/>
      <c r="C52" s="1189"/>
      <c r="D52" s="106"/>
      <c r="E52" s="1192" t="s">
        <v>43</v>
      </c>
      <c r="F52" s="1192"/>
      <c r="G52" s="1192"/>
      <c r="H52" s="1193"/>
      <c r="I52" s="358">
        <v>29008</v>
      </c>
      <c r="J52" s="359">
        <v>28999</v>
      </c>
      <c r="K52" s="359">
        <v>29154</v>
      </c>
      <c r="L52" s="359">
        <v>28369</v>
      </c>
      <c r="M52" s="360">
        <v>26996</v>
      </c>
    </row>
    <row r="53" spans="2:13" ht="27.75" customHeight="1" thickBot="1" x14ac:dyDescent="0.2">
      <c r="B53" s="1199" t="s">
        <v>19</v>
      </c>
      <c r="C53" s="1200"/>
      <c r="D53" s="110"/>
      <c r="E53" s="1201" t="s">
        <v>44</v>
      </c>
      <c r="F53" s="1201"/>
      <c r="G53" s="1201"/>
      <c r="H53" s="1202"/>
      <c r="I53" s="361">
        <v>1165</v>
      </c>
      <c r="J53" s="362">
        <v>1290</v>
      </c>
      <c r="K53" s="362">
        <v>227</v>
      </c>
      <c r="L53" s="362">
        <v>1265</v>
      </c>
      <c r="M53" s="363">
        <v>2846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2OtaE57PsuCqX21oBSZYCjseOYnx6cTfXLDt7sol2A1rMJzjCaElqQHtqqXk72FZuheZ4YiUUVVbR3rtjoDO+Q==" saltValue="igXyImwcHoEr2eT2hbU1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4195</v>
      </c>
      <c r="G55" s="122">
        <v>4300</v>
      </c>
      <c r="H55" s="123">
        <v>4205</v>
      </c>
    </row>
    <row r="56" spans="2:8" ht="52.5" customHeight="1" x14ac:dyDescent="0.15">
      <c r="B56" s="124"/>
      <c r="C56" s="1213" t="s">
        <v>47</v>
      </c>
      <c r="D56" s="1213"/>
      <c r="E56" s="1214"/>
      <c r="F56" s="125" t="s">
        <v>488</v>
      </c>
      <c r="G56" s="125" t="s">
        <v>488</v>
      </c>
      <c r="H56" s="126" t="s">
        <v>488</v>
      </c>
    </row>
    <row r="57" spans="2:8" ht="53.25" customHeight="1" x14ac:dyDescent="0.15">
      <c r="B57" s="124"/>
      <c r="C57" s="1215" t="s">
        <v>48</v>
      </c>
      <c r="D57" s="1215"/>
      <c r="E57" s="1216"/>
      <c r="F57" s="127">
        <v>4378</v>
      </c>
      <c r="G57" s="127">
        <v>4782</v>
      </c>
      <c r="H57" s="128">
        <v>4739</v>
      </c>
    </row>
    <row r="58" spans="2:8" ht="45.75" customHeight="1" x14ac:dyDescent="0.15">
      <c r="B58" s="129"/>
      <c r="C58" s="1203" t="s">
        <v>569</v>
      </c>
      <c r="D58" s="1204"/>
      <c r="E58" s="1205"/>
      <c r="F58" s="130">
        <v>3104</v>
      </c>
      <c r="G58" s="130">
        <v>2666</v>
      </c>
      <c r="H58" s="131">
        <v>2622</v>
      </c>
    </row>
    <row r="59" spans="2:8" ht="45.75" customHeight="1" x14ac:dyDescent="0.15">
      <c r="B59" s="129"/>
      <c r="C59" s="1203" t="s">
        <v>570</v>
      </c>
      <c r="D59" s="1204"/>
      <c r="E59" s="1205"/>
      <c r="F59" s="130">
        <v>0</v>
      </c>
      <c r="G59" s="130">
        <v>700</v>
      </c>
      <c r="H59" s="131">
        <v>501</v>
      </c>
    </row>
    <row r="60" spans="2:8" ht="45.75" customHeight="1" x14ac:dyDescent="0.15">
      <c r="B60" s="129"/>
      <c r="C60" s="1203" t="s">
        <v>571</v>
      </c>
      <c r="D60" s="1204"/>
      <c r="E60" s="1205"/>
      <c r="F60" s="130">
        <v>520</v>
      </c>
      <c r="G60" s="130">
        <v>500</v>
      </c>
      <c r="H60" s="131">
        <v>476</v>
      </c>
    </row>
    <row r="61" spans="2:8" ht="45.75" customHeight="1" x14ac:dyDescent="0.15">
      <c r="B61" s="129"/>
      <c r="C61" s="1203" t="s">
        <v>572</v>
      </c>
      <c r="D61" s="1204"/>
      <c r="E61" s="1205"/>
      <c r="F61" s="130">
        <v>274</v>
      </c>
      <c r="G61" s="130">
        <v>261</v>
      </c>
      <c r="H61" s="131">
        <v>362</v>
      </c>
    </row>
    <row r="62" spans="2:8" ht="45.75" customHeight="1" thickBot="1" x14ac:dyDescent="0.2">
      <c r="B62" s="132"/>
      <c r="C62" s="1206" t="s">
        <v>573</v>
      </c>
      <c r="D62" s="1207"/>
      <c r="E62" s="1208"/>
      <c r="F62" s="133">
        <v>108</v>
      </c>
      <c r="G62" s="133">
        <v>283</v>
      </c>
      <c r="H62" s="134">
        <v>360</v>
      </c>
    </row>
    <row r="63" spans="2:8" ht="52.5" customHeight="1" thickBot="1" x14ac:dyDescent="0.2">
      <c r="B63" s="135"/>
      <c r="C63" s="1209" t="s">
        <v>49</v>
      </c>
      <c r="D63" s="1209"/>
      <c r="E63" s="1210"/>
      <c r="F63" s="136">
        <v>8573</v>
      </c>
      <c r="G63" s="136">
        <v>9082</v>
      </c>
      <c r="H63" s="137">
        <v>8945</v>
      </c>
    </row>
    <row r="64" spans="2:8" x14ac:dyDescent="0.15"/>
  </sheetData>
  <sheetProtection algorithmName="SHA-512" hashValue="SD19esz1f0m3Km1RfQaLrujt3LxNQtellmBhG4VhogVENPtevdT9EyVWDaQj9duwuUOoNSm5Ymp4u7Upbf8fpQ==" saltValue="vaUGMQE/PYiD+qxQg4mg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46081</v>
      </c>
      <c r="E3" s="156"/>
      <c r="F3" s="157">
        <v>45588</v>
      </c>
      <c r="G3" s="158"/>
      <c r="H3" s="159"/>
    </row>
    <row r="4" spans="1:8" x14ac:dyDescent="0.15">
      <c r="A4" s="160"/>
      <c r="B4" s="161"/>
      <c r="C4" s="162"/>
      <c r="D4" s="163">
        <v>30461</v>
      </c>
      <c r="E4" s="164"/>
      <c r="F4" s="165">
        <v>24150</v>
      </c>
      <c r="G4" s="166"/>
      <c r="H4" s="167"/>
    </row>
    <row r="5" spans="1:8" x14ac:dyDescent="0.15">
      <c r="A5" s="148" t="s">
        <v>520</v>
      </c>
      <c r="B5" s="153"/>
      <c r="C5" s="154"/>
      <c r="D5" s="155">
        <v>38070</v>
      </c>
      <c r="E5" s="156"/>
      <c r="F5" s="157">
        <v>45483</v>
      </c>
      <c r="G5" s="158"/>
      <c r="H5" s="159"/>
    </row>
    <row r="6" spans="1:8" x14ac:dyDescent="0.15">
      <c r="A6" s="160"/>
      <c r="B6" s="161"/>
      <c r="C6" s="162"/>
      <c r="D6" s="163">
        <v>14448</v>
      </c>
      <c r="E6" s="164"/>
      <c r="F6" s="165">
        <v>24241</v>
      </c>
      <c r="G6" s="166"/>
      <c r="H6" s="167"/>
    </row>
    <row r="7" spans="1:8" x14ac:dyDescent="0.15">
      <c r="A7" s="148" t="s">
        <v>521</v>
      </c>
      <c r="B7" s="153"/>
      <c r="C7" s="154"/>
      <c r="D7" s="155">
        <v>59671</v>
      </c>
      <c r="E7" s="156"/>
      <c r="F7" s="157">
        <v>45945</v>
      </c>
      <c r="G7" s="158"/>
      <c r="H7" s="159"/>
    </row>
    <row r="8" spans="1:8" x14ac:dyDescent="0.15">
      <c r="A8" s="160"/>
      <c r="B8" s="161"/>
      <c r="C8" s="162"/>
      <c r="D8" s="163">
        <v>30435</v>
      </c>
      <c r="E8" s="164"/>
      <c r="F8" s="165">
        <v>25180</v>
      </c>
      <c r="G8" s="166"/>
      <c r="H8" s="167"/>
    </row>
    <row r="9" spans="1:8" x14ac:dyDescent="0.15">
      <c r="A9" s="148" t="s">
        <v>522</v>
      </c>
      <c r="B9" s="153"/>
      <c r="C9" s="154"/>
      <c r="D9" s="155">
        <v>86926</v>
      </c>
      <c r="E9" s="156"/>
      <c r="F9" s="157">
        <v>44475</v>
      </c>
      <c r="G9" s="158"/>
      <c r="H9" s="159"/>
    </row>
    <row r="10" spans="1:8" x14ac:dyDescent="0.15">
      <c r="A10" s="160"/>
      <c r="B10" s="161"/>
      <c r="C10" s="162"/>
      <c r="D10" s="163">
        <v>59589</v>
      </c>
      <c r="E10" s="164"/>
      <c r="F10" s="165">
        <v>24780</v>
      </c>
      <c r="G10" s="166"/>
      <c r="H10" s="167"/>
    </row>
    <row r="11" spans="1:8" x14ac:dyDescent="0.15">
      <c r="A11" s="148" t="s">
        <v>523</v>
      </c>
      <c r="B11" s="153"/>
      <c r="C11" s="154"/>
      <c r="D11" s="155">
        <v>67622</v>
      </c>
      <c r="E11" s="156"/>
      <c r="F11" s="157">
        <v>45982</v>
      </c>
      <c r="G11" s="158"/>
      <c r="H11" s="159"/>
    </row>
    <row r="12" spans="1:8" x14ac:dyDescent="0.15">
      <c r="A12" s="160"/>
      <c r="B12" s="161"/>
      <c r="C12" s="168"/>
      <c r="D12" s="163">
        <v>29609</v>
      </c>
      <c r="E12" s="164"/>
      <c r="F12" s="165">
        <v>25583</v>
      </c>
      <c r="G12" s="166"/>
      <c r="H12" s="167"/>
    </row>
    <row r="13" spans="1:8" x14ac:dyDescent="0.15">
      <c r="A13" s="148"/>
      <c r="B13" s="153"/>
      <c r="C13" s="169"/>
      <c r="D13" s="170">
        <v>59674</v>
      </c>
      <c r="E13" s="171"/>
      <c r="F13" s="172">
        <v>45495</v>
      </c>
      <c r="G13" s="173"/>
      <c r="H13" s="159"/>
    </row>
    <row r="14" spans="1:8" x14ac:dyDescent="0.15">
      <c r="A14" s="160"/>
      <c r="B14" s="161"/>
      <c r="C14" s="162"/>
      <c r="D14" s="163">
        <v>32908</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4.3499999999999996</v>
      </c>
      <c r="C19" s="174">
        <f>ROUND(VALUE(SUBSTITUTE(実質収支比率等に係る経年分析!G$48,"▲","-")),2)</f>
        <v>8.9499999999999993</v>
      </c>
      <c r="D19" s="174">
        <f>ROUND(VALUE(SUBSTITUTE(実質収支比率等に係る経年分析!H$48,"▲","-")),2)</f>
        <v>11.15</v>
      </c>
      <c r="E19" s="174">
        <f>ROUND(VALUE(SUBSTITUTE(実質収支比率等に係る経年分析!I$48,"▲","-")),2)</f>
        <v>10.14</v>
      </c>
      <c r="F19" s="174">
        <f>ROUND(VALUE(SUBSTITUTE(実質収支比率等に係る経年分析!J$48,"▲","-")),2)</f>
        <v>7.78</v>
      </c>
    </row>
    <row r="20" spans="1:11" x14ac:dyDescent="0.15">
      <c r="A20" s="174" t="s">
        <v>53</v>
      </c>
      <c r="B20" s="174">
        <f>ROUND(VALUE(SUBSTITUTE(実質収支比率等に係る経年分析!F$47,"▲","-")),2)</f>
        <v>18.79</v>
      </c>
      <c r="C20" s="174">
        <f>ROUND(VALUE(SUBSTITUTE(実質収支比率等に係る経年分析!G$47,"▲","-")),2)</f>
        <v>18.11</v>
      </c>
      <c r="D20" s="174">
        <f>ROUND(VALUE(SUBSTITUTE(実質収支比率等に係る経年分析!H$47,"▲","-")),2)</f>
        <v>22.96</v>
      </c>
      <c r="E20" s="174">
        <f>ROUND(VALUE(SUBSTITUTE(実質収支比率等に係る経年分析!I$47,"▲","-")),2)</f>
        <v>23.95</v>
      </c>
      <c r="F20" s="174">
        <f>ROUND(VALUE(SUBSTITUTE(実質収支比率等に係る経年分析!J$47,"▲","-")),2)</f>
        <v>22.6</v>
      </c>
    </row>
    <row r="21" spans="1:11" x14ac:dyDescent="0.15">
      <c r="A21" s="174" t="s">
        <v>54</v>
      </c>
      <c r="B21" s="174">
        <f>IF(ISNUMBER(VALUE(SUBSTITUTE(実質収支比率等に係る経年分析!F$49,"▲","-"))),ROUND(VALUE(SUBSTITUTE(実質収支比率等に係る経年分析!F$49,"▲","-")),2),NA())</f>
        <v>0.95</v>
      </c>
      <c r="C21" s="174">
        <f>IF(ISNUMBER(VALUE(SUBSTITUTE(実質収支比率等に係る経年分析!G$49,"▲","-"))),ROUND(VALUE(SUBSTITUTE(実質収支比率等に係る経年分析!G$49,"▲","-")),2),NA())</f>
        <v>4.8</v>
      </c>
      <c r="D21" s="174">
        <f>IF(ISNUMBER(VALUE(SUBSTITUTE(実質収支比率等に係る経年分析!H$49,"▲","-"))),ROUND(VALUE(SUBSTITUTE(実質収支比率等に係る経年分析!H$49,"▲","-")),2),NA())</f>
        <v>8.42</v>
      </c>
      <c r="E21" s="174">
        <f>IF(ISNUMBER(VALUE(SUBSTITUTE(実質収支比率等に係る経年分析!I$49,"▲","-"))),ROUND(VALUE(SUBSTITUTE(実質収支比率等に係る経年分析!I$49,"▲","-")),2),NA())</f>
        <v>-0.62</v>
      </c>
      <c r="F21" s="174">
        <f>IF(ISNUMBER(VALUE(SUBSTITUTE(実質収支比率等に係る経年分析!J$49,"▲","-"))),ROUND(VALUE(SUBSTITUTE(実質収支比率等に係る経年分析!J$49,"▲","-")),2),NA())</f>
        <v>-2.5099999999999998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0.28000000000000003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0.79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0.28999999999999998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v>
      </c>
    </row>
    <row r="32" spans="1:11" x14ac:dyDescent="0.15">
      <c r="A32" s="175" t="str">
        <f>IF(連結実質赤字比率に係る赤字・黒字の構成分析!C$38="",NA(),連結実質赤字比率に係る赤字・黒字の構成分析!C$38)</f>
        <v>乙訓休日応急診療所特別会計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15">
      <c r="A33" s="175" t="str">
        <f>IF(連結実質赤字比率に係る赤字・黒字の構成分析!C$37="",NA(),連結実質赤字比率に係る赤字・黒字の構成分析!C$37)</f>
        <v>長岡京市公共下水道事業会計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0.48</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1.1100000000000001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4.2300000000000004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9.64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7.43</v>
      </c>
    </row>
    <row r="36" spans="1:16" x14ac:dyDescent="0.15">
      <c r="A36" s="175" t="str">
        <f>IF(連結実質赤字比率に係る赤字・黒字の構成分析!C$34="",NA(),連結実質赤字比率に係る赤字・黒字の構成分析!C$34)</f>
        <v>長岡京市水道事業会計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10.48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3058</v>
      </c>
      <c r="E42" s="176"/>
      <c r="F42" s="176"/>
      <c r="G42" s="176">
        <f>'実質公債費比率（分子）の構造'!L$52</f>
        <v>3020</v>
      </c>
      <c r="H42" s="176"/>
      <c r="I42" s="176"/>
      <c r="J42" s="176">
        <f>'実質公債費比率（分子）の構造'!M$52</f>
        <v>3072</v>
      </c>
      <c r="K42" s="176"/>
      <c r="L42" s="176"/>
      <c r="M42" s="176">
        <f>'実質公債費比率（分子）の構造'!N$52</f>
        <v>3220</v>
      </c>
      <c r="N42" s="176"/>
      <c r="O42" s="176"/>
      <c r="P42" s="176">
        <f>'実質公債費比率（分子）の構造'!O$52</f>
        <v>3220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129</v>
      </c>
      <c r="C44" s="176"/>
      <c r="D44" s="176"/>
      <c r="E44" s="176">
        <f>'実質公債費比率（分子）の構造'!L$50</f>
        <v>104</v>
      </c>
      <c r="F44" s="176"/>
      <c r="G44" s="176"/>
      <c r="H44" s="176">
        <f>'実質公債費比率（分子）の構造'!M$50</f>
        <v>18</v>
      </c>
      <c r="I44" s="176"/>
      <c r="J44" s="176"/>
      <c r="K44" s="176">
        <f>'実質公債費比率（分子）の構造'!N$50</f>
        <v>133</v>
      </c>
      <c r="L44" s="176"/>
      <c r="M44" s="176"/>
      <c r="N44" s="176">
        <f>'実質公債費比率（分子）の構造'!O$50</f>
        <v>5</v>
      </c>
      <c r="O44" s="176"/>
      <c r="P44" s="176"/>
    </row>
    <row r="45" spans="1:16" x14ac:dyDescent="0.15">
      <c r="A45" s="176" t="s">
        <v>63</v>
      </c>
      <c r="B45" s="176">
        <f>'実質公債費比率（分子）の構造'!K$49</f>
        <v>198</v>
      </c>
      <c r="C45" s="176"/>
      <c r="D45" s="176"/>
      <c r="E45" s="176">
        <f>'実質公債費比率（分子）の構造'!L$49</f>
        <v>231</v>
      </c>
      <c r="F45" s="176"/>
      <c r="G45" s="176"/>
      <c r="H45" s="176">
        <f>'実質公債費比率（分子）の構造'!M$49</f>
        <v>248</v>
      </c>
      <c r="I45" s="176"/>
      <c r="J45" s="176"/>
      <c r="K45" s="176">
        <f>'実質公債費比率（分子）の構造'!N$49</f>
        <v>189</v>
      </c>
      <c r="L45" s="176"/>
      <c r="M45" s="176"/>
      <c r="N45" s="176">
        <f>'実質公債費比率（分子）の構造'!O$49</f>
        <v>194</v>
      </c>
      <c r="O45" s="176"/>
      <c r="P45" s="176"/>
    </row>
    <row r="46" spans="1:16" x14ac:dyDescent="0.15">
      <c r="A46" s="176" t="s">
        <v>64</v>
      </c>
      <c r="B46" s="176">
        <f>'実質公債費比率（分子）の構造'!K$48</f>
        <v>540</v>
      </c>
      <c r="C46" s="176"/>
      <c r="D46" s="176"/>
      <c r="E46" s="176">
        <f>'実質公債費比率（分子）の構造'!L$48</f>
        <v>511</v>
      </c>
      <c r="F46" s="176"/>
      <c r="G46" s="176"/>
      <c r="H46" s="176">
        <f>'実質公債費比率（分子）の構造'!M$48</f>
        <v>458</v>
      </c>
      <c r="I46" s="176"/>
      <c r="J46" s="176"/>
      <c r="K46" s="176">
        <f>'実質公債費比率（分子）の構造'!N$48</f>
        <v>440</v>
      </c>
      <c r="L46" s="176"/>
      <c r="M46" s="176"/>
      <c r="N46" s="176">
        <f>'実質公債費比率（分子）の構造'!O$48</f>
        <v>464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2544</v>
      </c>
      <c r="C49" s="176"/>
      <c r="D49" s="176"/>
      <c r="E49" s="176">
        <f>'実質公債費比率（分子）の構造'!L$45</f>
        <v>2607</v>
      </c>
      <c r="F49" s="176"/>
      <c r="G49" s="176"/>
      <c r="H49" s="176">
        <f>'実質公債費比率（分子）の構造'!M$45</f>
        <v>2764</v>
      </c>
      <c r="I49" s="176"/>
      <c r="J49" s="176"/>
      <c r="K49" s="176">
        <f>'実質公債費比率（分子）の構造'!N$45</f>
        <v>2891</v>
      </c>
      <c r="L49" s="176"/>
      <c r="M49" s="176"/>
      <c r="N49" s="176">
        <f>'実質公債費比率（分子）の構造'!O$45</f>
        <v>2984</v>
      </c>
      <c r="O49" s="176"/>
      <c r="P49" s="176"/>
    </row>
    <row r="50" spans="1:16" x14ac:dyDescent="0.15">
      <c r="A50" s="176" t="s">
        <v>67</v>
      </c>
      <c r="B50" s="176" t="e">
        <f>NA()</f>
        <v>#N/A</v>
      </c>
      <c r="C50" s="176">
        <f>IF(ISNUMBER('実質公債費比率（分子）の構造'!K$53),'実質公債費比率（分子）の構造'!K$53,NA())</f>
        <v>353</v>
      </c>
      <c r="D50" s="176" t="e">
        <f>NA()</f>
        <v>#N/A</v>
      </c>
      <c r="E50" s="176" t="e">
        <f>NA()</f>
        <v>#N/A</v>
      </c>
      <c r="F50" s="176">
        <f>IF(ISNUMBER('実質公債費比率（分子）の構造'!L$53),'実質公債費比率（分子）の構造'!L$53,NA())</f>
        <v>433</v>
      </c>
      <c r="G50" s="176" t="e">
        <f>NA()</f>
        <v>#N/A</v>
      </c>
      <c r="H50" s="176" t="e">
        <f>NA()</f>
        <v>#N/A</v>
      </c>
      <c r="I50" s="176">
        <f>IF(ISNUMBER('実質公債費比率（分子）の構造'!M$53),'実質公債費比率（分子）の構造'!M$53,NA())</f>
        <v>416</v>
      </c>
      <c r="J50" s="176" t="e">
        <f>NA()</f>
        <v>#N/A</v>
      </c>
      <c r="K50" s="176" t="e">
        <f>NA()</f>
        <v>#N/A</v>
      </c>
      <c r="L50" s="176">
        <f>IF(ISNUMBER('実質公債費比率（分子）の構造'!N$53),'実質公債費比率（分子）の構造'!N$53,NA())</f>
        <v>433</v>
      </c>
      <c r="M50" s="176" t="e">
        <f>NA()</f>
        <v>#N/A</v>
      </c>
      <c r="N50" s="176" t="e">
        <f>NA()</f>
        <v>#N/A</v>
      </c>
      <c r="O50" s="176">
        <f>IF(ISNUMBER('実質公債費比率（分子）の構造'!O$53),'実質公債費比率（分子）の構造'!O$53,NA())</f>
        <v>427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29008</v>
      </c>
      <c r="E56" s="175"/>
      <c r="F56" s="175"/>
      <c r="G56" s="175">
        <f>'将来負担比率（分子）の構造'!J$52</f>
        <v>28999</v>
      </c>
      <c r="H56" s="175"/>
      <c r="I56" s="175"/>
      <c r="J56" s="175">
        <f>'将来負担比率（分子）の構造'!K$52</f>
        <v>29154</v>
      </c>
      <c r="K56" s="175"/>
      <c r="L56" s="175"/>
      <c r="M56" s="175">
        <f>'将来負担比率（分子）の構造'!L$52</f>
        <v>28369</v>
      </c>
      <c r="N56" s="175"/>
      <c r="O56" s="175"/>
      <c r="P56" s="175">
        <f>'将来負担比率（分子）の構造'!M$52</f>
        <v>26996</v>
      </c>
    </row>
    <row r="57" spans="1:16" x14ac:dyDescent="0.15">
      <c r="A57" s="175" t="s">
        <v>42</v>
      </c>
      <c r="B57" s="175"/>
      <c r="C57" s="175"/>
      <c r="D57" s="175">
        <f>'将来負担比率（分子）の構造'!I$51</f>
        <v>6540</v>
      </c>
      <c r="E57" s="175"/>
      <c r="F57" s="175"/>
      <c r="G57" s="175">
        <f>'将来負担比率（分子）の構造'!J$51</f>
        <v>6407</v>
      </c>
      <c r="H57" s="175"/>
      <c r="I57" s="175"/>
      <c r="J57" s="175">
        <f>'将来負担比率（分子）の構造'!K$51</f>
        <v>7456</v>
      </c>
      <c r="K57" s="175"/>
      <c r="L57" s="175"/>
      <c r="M57" s="175">
        <f>'将来負担比率（分子）の構造'!L$51</f>
        <v>7777</v>
      </c>
      <c r="N57" s="175"/>
      <c r="O57" s="175"/>
      <c r="P57" s="175">
        <f>'将来負担比率（分子）の構造'!M$51</f>
        <v>8011</v>
      </c>
    </row>
    <row r="58" spans="1:16" x14ac:dyDescent="0.15">
      <c r="A58" s="175" t="s">
        <v>41</v>
      </c>
      <c r="B58" s="175"/>
      <c r="C58" s="175"/>
      <c r="D58" s="175">
        <f>'将来負担比率（分子）の構造'!I$50</f>
        <v>8333</v>
      </c>
      <c r="E58" s="175"/>
      <c r="F58" s="175"/>
      <c r="G58" s="175">
        <f>'将来負担比率（分子）の構造'!J$50</f>
        <v>8467</v>
      </c>
      <c r="H58" s="175"/>
      <c r="I58" s="175"/>
      <c r="J58" s="175">
        <f>'将来負担比率（分子）の構造'!K$50</f>
        <v>9710</v>
      </c>
      <c r="K58" s="175"/>
      <c r="L58" s="175"/>
      <c r="M58" s="175">
        <f>'将来負担比率（分子）の構造'!L$50</f>
        <v>10115</v>
      </c>
      <c r="N58" s="175"/>
      <c r="O58" s="175"/>
      <c r="P58" s="175">
        <f>'将来負担比率（分子）の構造'!M$50</f>
        <v>9961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3127</v>
      </c>
      <c r="C62" s="175"/>
      <c r="D62" s="175"/>
      <c r="E62" s="175">
        <f>'将来負担比率（分子）の構造'!J$45</f>
        <v>3162</v>
      </c>
      <c r="F62" s="175"/>
      <c r="G62" s="175"/>
      <c r="H62" s="175">
        <f>'将来負担比率（分子）の構造'!K$45</f>
        <v>3193</v>
      </c>
      <c r="I62" s="175"/>
      <c r="J62" s="175"/>
      <c r="K62" s="175">
        <f>'将来負担比率（分子）の構造'!L$45</f>
        <v>3145</v>
      </c>
      <c r="L62" s="175"/>
      <c r="M62" s="175"/>
      <c r="N62" s="175">
        <f>'将来負担比率（分子）の構造'!M$45</f>
        <v>3297</v>
      </c>
      <c r="O62" s="175"/>
      <c r="P62" s="175"/>
    </row>
    <row r="63" spans="1:16" x14ac:dyDescent="0.15">
      <c r="A63" s="175" t="s">
        <v>34</v>
      </c>
      <c r="B63" s="175">
        <f>'将来負担比率（分子）の構造'!I$44</f>
        <v>2537</v>
      </c>
      <c r="C63" s="175"/>
      <c r="D63" s="175"/>
      <c r="E63" s="175">
        <f>'将来負担比率（分子）の構造'!J$44</f>
        <v>2378</v>
      </c>
      <c r="F63" s="175"/>
      <c r="G63" s="175"/>
      <c r="H63" s="175">
        <f>'将来負担比率（分子）の構造'!K$44</f>
        <v>2378</v>
      </c>
      <c r="I63" s="175"/>
      <c r="J63" s="175"/>
      <c r="K63" s="175">
        <f>'将来負担比率（分子）の構造'!L$44</f>
        <v>2158</v>
      </c>
      <c r="L63" s="175"/>
      <c r="M63" s="175"/>
      <c r="N63" s="175">
        <f>'将来負担比率（分子）の構造'!M$44</f>
        <v>1928</v>
      </c>
      <c r="O63" s="175"/>
      <c r="P63" s="175"/>
    </row>
    <row r="64" spans="1:16" x14ac:dyDescent="0.15">
      <c r="A64" s="175" t="s">
        <v>33</v>
      </c>
      <c r="B64" s="175">
        <f>'将来負担比率（分子）の構造'!I$43</f>
        <v>6409</v>
      </c>
      <c r="C64" s="175"/>
      <c r="D64" s="175"/>
      <c r="E64" s="175">
        <f>'将来負担比率（分子）の構造'!J$43</f>
        <v>5999</v>
      </c>
      <c r="F64" s="175"/>
      <c r="G64" s="175"/>
      <c r="H64" s="175">
        <f>'将来負担比率（分子）の構造'!K$43</f>
        <v>5718</v>
      </c>
      <c r="I64" s="175"/>
      <c r="J64" s="175"/>
      <c r="K64" s="175">
        <f>'将来負担比率（分子）の構造'!L$43</f>
        <v>5024</v>
      </c>
      <c r="L64" s="175"/>
      <c r="M64" s="175"/>
      <c r="N64" s="175">
        <f>'将来負担比率（分子）の構造'!M$43</f>
        <v>4635</v>
      </c>
      <c r="O64" s="175"/>
      <c r="P64" s="175"/>
    </row>
    <row r="65" spans="1:16" x14ac:dyDescent="0.15">
      <c r="A65" s="175" t="s">
        <v>32</v>
      </c>
      <c r="B65" s="175">
        <f>'将来負担比率（分子）の構造'!I$42</f>
        <v>443</v>
      </c>
      <c r="C65" s="175"/>
      <c r="D65" s="175"/>
      <c r="E65" s="175">
        <f>'将来負担比率（分子）の構造'!J$42</f>
        <v>729</v>
      </c>
      <c r="F65" s="175"/>
      <c r="G65" s="175"/>
      <c r="H65" s="175">
        <f>'将来負担比率（分子）の構造'!K$42</f>
        <v>983</v>
      </c>
      <c r="I65" s="175"/>
      <c r="J65" s="175"/>
      <c r="K65" s="175">
        <f>'将来負担比率（分子）の構造'!L$42</f>
        <v>1022</v>
      </c>
      <c r="L65" s="175"/>
      <c r="M65" s="175"/>
      <c r="N65" s="175">
        <f>'将来負担比率（分子）の構造'!M$42</f>
        <v>1225</v>
      </c>
      <c r="O65" s="175"/>
      <c r="P65" s="175"/>
    </row>
    <row r="66" spans="1:16" x14ac:dyDescent="0.15">
      <c r="A66" s="175" t="s">
        <v>31</v>
      </c>
      <c r="B66" s="175">
        <f>'将来負担比率（分子）の構造'!I$41</f>
        <v>32531</v>
      </c>
      <c r="C66" s="175"/>
      <c r="D66" s="175"/>
      <c r="E66" s="175">
        <f>'将来負担比率（分子）の構造'!J$41</f>
        <v>32895</v>
      </c>
      <c r="F66" s="175"/>
      <c r="G66" s="175"/>
      <c r="H66" s="175">
        <f>'将来負担比率（分子）の構造'!K$41</f>
        <v>34274</v>
      </c>
      <c r="I66" s="175"/>
      <c r="J66" s="175"/>
      <c r="K66" s="175">
        <f>'将来負担比率（分子）の構造'!L$41</f>
        <v>36176</v>
      </c>
      <c r="L66" s="175"/>
      <c r="M66" s="175"/>
      <c r="N66" s="175">
        <f>'将来負担比率（分子）の構造'!M$41</f>
        <v>36730</v>
      </c>
      <c r="O66" s="175"/>
      <c r="P66" s="175"/>
    </row>
    <row r="67" spans="1:16" x14ac:dyDescent="0.15">
      <c r="A67" s="175" t="s">
        <v>71</v>
      </c>
      <c r="B67" s="175" t="e">
        <f>NA()</f>
        <v>#N/A</v>
      </c>
      <c r="C67" s="175">
        <f>IF(ISNUMBER('将来負担比率（分子）の構造'!I$53), IF('将来負担比率（分子）の構造'!I$53 &lt; 0, 0, '将来負担比率（分子）の構造'!I$53), NA())</f>
        <v>1165</v>
      </c>
      <c r="D67" s="175" t="e">
        <f>NA()</f>
        <v>#N/A</v>
      </c>
      <c r="E67" s="175" t="e">
        <f>NA()</f>
        <v>#N/A</v>
      </c>
      <c r="F67" s="175">
        <f>IF(ISNUMBER('将来負担比率（分子）の構造'!J$53), IF('将来負担比率（分子）の構造'!J$53 &lt; 0, 0, '将来負担比率（分子）の構造'!J$53), NA())</f>
        <v>1290</v>
      </c>
      <c r="G67" s="175" t="e">
        <f>NA()</f>
        <v>#N/A</v>
      </c>
      <c r="H67" s="175" t="e">
        <f>NA()</f>
        <v>#N/A</v>
      </c>
      <c r="I67" s="175">
        <f>IF(ISNUMBER('将来負担比率（分子）の構造'!K$53), IF('将来負担比率（分子）の構造'!K$53 &lt; 0, 0, '将来負担比率（分子）の構造'!K$53), NA())</f>
        <v>227</v>
      </c>
      <c r="J67" s="175" t="e">
        <f>NA()</f>
        <v>#N/A</v>
      </c>
      <c r="K67" s="175" t="e">
        <f>NA()</f>
        <v>#N/A</v>
      </c>
      <c r="L67" s="175">
        <f>IF(ISNUMBER('将来負担比率（分子）の構造'!L$53), IF('将来負担比率（分子）の構造'!L$53 &lt; 0, 0, '将来負担比率（分子）の構造'!L$53), NA())</f>
        <v>1265</v>
      </c>
      <c r="M67" s="175" t="e">
        <f>NA()</f>
        <v>#N/A</v>
      </c>
      <c r="N67" s="175" t="e">
        <f>NA()</f>
        <v>#N/A</v>
      </c>
      <c r="O67" s="175">
        <f>IF(ISNUMBER('将来負担比率（分子）の構造'!M$53), IF('将来負担比率（分子）の構造'!M$53 &lt; 0, 0, '将来負担比率（分子）の構造'!M$53), NA())</f>
        <v>2846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4195</v>
      </c>
      <c r="C72" s="179">
        <f>基金残高に係る経年分析!G55</f>
        <v>4300</v>
      </c>
      <c r="D72" s="179">
        <f>基金残高に係る経年分析!H55</f>
        <v>4205</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4378</v>
      </c>
      <c r="C74" s="179">
        <f>基金残高に係る経年分析!G57</f>
        <v>4782</v>
      </c>
      <c r="D74" s="179">
        <f>基金残高に係る経年分析!H57</f>
        <v>4739</v>
      </c>
    </row>
  </sheetData>
  <sheetProtection algorithmName="SHA-512" hashValue="CTsOaXD6QiKVYYYUbH/g+u5yXj9Tw/F32vHqEc2cIA0BUTMOp0ELg1NurqSgRzc1gmtFynIq2amZcGtv9W4nyw==" saltValue="yr9dlTzI0/cXFijFB2MjX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