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N:\財政課\財政課共通\05 財政全般_03庁外通知・照会(京都府・その他)\02 京都府照会・回答\01 自治振興課（一般）\R7\080311〆令和6年度財政状況資料集の作成について\02回答\"/>
    </mc:Choice>
  </mc:AlternateContent>
  <xr:revisionPtr revIDLastSave="0" documentId="13_ncr:1_{536105A7-FE44-401B-8955-5DF46C3655C1}" xr6:coauthVersionLast="47" xr6:coauthVersionMax="47" xr10:uidLastSave="{00000000-0000-0000-0000-000000000000}"/>
  <bookViews>
    <workbookView xWindow="-120" yWindow="-120" windowWidth="29040" windowHeight="15720"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C36" i="10"/>
  <c r="BE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<sst xmlns="http://schemas.openxmlformats.org/spreadsheetml/2006/main" count="1217" uniqueCount="654">
  <si>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</si>
  <si>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</si>
  <si>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</si>
  <si>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</si>
  <si>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</si>
  <si>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</si>
  <si>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</si>
  <si>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</si>
  <si>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</si>
  <si>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</si>
  <si>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</si>
  <si>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</si>
  <si>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</si>
  <si>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</si>
  <si>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</si>
  <si>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</si>
  <si>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</si>
  <si>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</si>
  <si>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</si>
  <si>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</si>
  <si>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</si>
  <si>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</si>
  <si>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</si>
  <si>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</si>
  <si>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</si>
  <si>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</si>
  <si>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</si>
  <si>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</si>
  <si>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</si>
  <si>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</si>
  <si>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</si>
  <si>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</si>
  <si>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</si>
  <si>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</si>
  <si>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</si>
  <si>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</si>
  <si>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</si>
  <si>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</si>
  <si>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</si>
  <si>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</si>
  <si>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</si>
  <si>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</si>
  <si>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</si>
  <si>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</si>
  <si>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</si>
  <si>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</si>
  <si>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</si>
  <si>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</si>
  <si>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</si>
  <si>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</si>
  <si>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</si>
  <si>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</si>
  <si>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</si>
  <si>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</si>
  <si>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</si>
  <si>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</si>
  <si>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</si>
  <si>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</si>
  <si>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</si>
  <si>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</si>
  <si>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</si>
  <si>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</si>
  <si>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</si>
  <si>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</si>
  <si>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</si>
  <si>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</si>
  <si>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</si>
  <si>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</si>
  <si>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</si>
  <si>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</si>
  <si>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</si>
  <si>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</si>
  <si>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</si>
  <si>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</si>
  <si>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</si>
  <si>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</si>
  <si>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</si>
  <si>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</si>
  <si>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</si>
  <si>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</si>
  <si>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</si>
  <si>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</si>
  <si>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</si>
  <si>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</si>
  <si>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</si>
  <si>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</si>
  <si>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</si>
  <si>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</si>
  <si>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</si>
  <si>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</si>
  <si>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</si>
  <si>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</si>
  <si>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</si>
  <si>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</si>
  <si>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</si>
  <si>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</si>
  <si>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</si>
  <si>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</si>
  <si>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</si>
  <si>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</si>
  <si>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</si>
  <si>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</si>
  <si>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</si>
  <si>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</si>
  <si>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</si>
  <si>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</si>
  <si>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</si>
  <si>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</si>
  <si>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</si>
  <si>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</si>
  <si>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</si>
  <si>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</si>
  <si>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</si>
  <si>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</si>
  <si>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</si>
  <si>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</si>
  <si>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</si>
  <si>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</si>
  <si>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</si>
  <si>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</si>
  <si>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</si>
  <si>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</si>
  <si>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</si>
  <si>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</si>
  <si>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</si>
  <si>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</si>
  <si>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</si>
  <si>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</si>
  <si>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</si>
  <si>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</si>
  <si>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</si>
  <si>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</si>
  <si>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</si>
  <si>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</si>
  <si>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</si>
  <si>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</si>
  <si>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</si>
  <si>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</si>
  <si>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</si>
  <si>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</si>
  <si>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</si>
  <si>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</si>
  <si>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</si>
  <si>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</si>
  <si>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</si>
  <si>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</si>
  <si>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</si>
  <si>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</si>
  <si>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</si>
  <si>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</si>
  <si>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</si>
  <si>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</si>
  <si>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</si>
  <si>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</si>
  <si>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</si>
  <si>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</si>
  <si>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</si>
  <si>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</si>
  <si>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</si>
  <si>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</si>
  <si>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</si>
  <si>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</si>
  <si>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</si>
  <si>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</si>
  <si>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</si>
  <si>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</si>
  <si>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</si>
  <si>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</si>
  <si>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</si>
  <si>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</si>
  <si>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</si>
  <si>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</si>
  <si>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</si>
  <si>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</si>
  <si>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</si>
  <si>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</si>
  <si>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</si>
  <si>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</si>
  <si>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</si>
  <si>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</si>
  <si>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</si>
  <si>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</si>
  <si>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</si>
  <si>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</si>
  <si>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</si>
  <si>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</si>
  <si>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</si>
  <si>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</si>
  <si>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</si>
  <si>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</si>
  <si>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</si>
  <si>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</si>
  <si>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</si>
  <si>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</si>
  <si>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</si>
  <si>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</si>
  <si>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</si>
  <si>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</si>
  <si>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</si>
  <si>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</si>
  <si>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</si>
  <si>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</si>
  <si>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</si>
  <si>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京都府長岡京市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</si>
  <si>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</si>
  <si>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</si>
  <si>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</si>
  <si>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</si>
  <si>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</si>
  <si>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</si>
  <si>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</si>
  <si>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</si>
  <si>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</si>
  <si>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</si>
  <si>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</si>
  <si>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</si>
  <si>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</si>
  <si>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</si>
  <si>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</si>
  <si>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</si>
  <si>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</si>
  <si>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</si>
  <si>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</si>
  <si>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</si>
  <si>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</si>
  <si>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</si>
  <si>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</si>
  <si>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</si>
  <si>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</si>
  <si>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</si>
  <si>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</si>
  <si>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</si>
  <si>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</si>
  <si>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</si>
  <si>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</si>
  <si>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</si>
  <si>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</si>
  <si>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</si>
  <si>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</si>
  <si>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</si>
  <si>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</si>
  <si>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</si>
  <si>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</si>
  <si>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</si>
  <si>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</si>
  <si>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</si>
  <si>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</si>
  <si>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</si>
  <si>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</si>
  <si>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</si>
  <si>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</si>
  <si>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</si>
  <si>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</si>
  <si>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</si>
  <si>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</si>
  <si>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</si>
  <si>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</si>
  <si>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</si>
  <si>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</si>
  <si>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</si>
  <si>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</si>
  <si>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</si>
  <si>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</si>
  <si>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</si>
  <si>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</si>
  <si>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</si>
  <si>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</si>
  <si>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</si>
  <si>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</si>
  <si>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</si>
  <si>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</si>
  <si>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</si>
  <si>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</si>
  <si>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</si>
  <si>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</si>
  <si>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</si>
  <si>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</si>
  <si>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</si>
  <si>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</si>
  <si>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</si>
  <si>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</si>
  <si>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</si>
  <si>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</si>
  <si>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</si>
  <si>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</si>
  <si>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</si>
  <si>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</si>
  <si>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</si>
  <si>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</si>
  <si>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</si>
  <si>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</si>
  <si>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</si>
  <si>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</si>
  <si>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</si>
  <si>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</si>
  <si>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</si>
  <si>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</si>
  <si>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</si>
  <si>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</si>
  <si>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</si>
  <si>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</si>
  <si>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</si>
  <si>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</si>
  <si>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</si>
  <si>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</si>
  <si>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</si>
  <si>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</si>
  <si>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</si>
  <si>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</si>
  <si>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</si>
  <si>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</si>
  <si>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</si>
  <si>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</si>
  <si>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</si>
  <si>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</si>
  <si>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</si>
  <si>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</si>
  <si>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</si>
  <si>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</si>
  <si>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</si>
  <si>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</si>
  <si>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</si>
  <si>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</si>
  <si>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</si>
  <si>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</si>
  <si>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</si>
  <si>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</si>
  <si>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</si>
  <si>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</si>
  <si>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</si>
  <si>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</si>
  <si>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</si>
  <si>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</si>
  <si>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</si>
  <si>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</si>
  <si>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</si>
  <si>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</si>
  <si>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</si>
  <si>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</si>
  <si>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</si>
  <si>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</si>
  <si>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</si>
  <si>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</si>
  <si>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</si>
  <si>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</si>
  <si>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</si>
  <si>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</si>
  <si>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</si>
  <si>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</si>
  <si>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</si>
  <si>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</si>
  <si>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</si>
  <si>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</si>
  <si>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</si>
  <si>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京都府長岡京市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</si>
  <si>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</si>
  <si>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</si>
  <si>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</si>
  <si>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</si>
  <si>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</si>
  <si>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</si>
  <si>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</si>
  <si>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</si>
  <si>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</si>
  <si>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</si>
  <si>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</si>
  <si>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</si>
  <si>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</si>
  <si>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</si>
  <si>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</si>
  <si>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</si>
  <si>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</si>
  <si>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</si>
  <si>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</si>
  <si>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</si>
  <si>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乙訓休日応急診療所特別会計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</si>
  <si>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</si>
  <si>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</si>
  <si>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</si>
  <si>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</si>
  <si>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</si>
  <si>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</si>
  <si>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</si>
  <si>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</si>
  <si>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</si>
  <si>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</si>
  <si>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</si>
  <si>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</si>
  <si>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</si>
  <si>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</si>
  <si>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</si>
  <si>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</si>
  <si>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</si>
  <si>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</si>
  <si>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</si>
  <si>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</si>
  <si>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</si>
  <si>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</si>
  <si>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</si>
  <si>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</si>
  <si>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</si>
  <si>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</si>
  <si>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</si>
  <si>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</si>
  <si>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</si>
  <si>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</si>
  <si>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</si>
  <si>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</si>
  <si>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</si>
  <si>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</si>
  <si>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</si>
  <si>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</si>
  <si>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</si>
  <si>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</si>
  <si>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</si>
  <si>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</si>
  <si>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</si>
  <si>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</si>
  <si>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</si>
  <si>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</si>
  <si>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</si>
  <si>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</si>
  <si>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</si>
  <si>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</si>
  <si>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</si>
  <si>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</si>
  <si>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</si>
  <si>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</si>
  <si>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</si>
  <si>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</si>
  <si>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</si>
  <si>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</si>
  <si>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</si>
  <si>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</si>
  <si>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</si>
  <si>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</si>
  <si>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</si>
  <si>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</si>
  <si>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</si>
  <si>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</si>
  <si>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</si>
  <si>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</si>
  <si>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</si>
  <si>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</si>
  <si>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</si>
  <si>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</si>
  <si>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</si>
  <si>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</si>
  <si>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</si>
  <si>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</si>
  <si>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</si>
  <si>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</si>
  <si>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</si>
  <si>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</si>
  <si>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</si>
  <si>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</si>
  <si>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</si>
  <si>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</si>
  <si>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</si>
  <si>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</si>
  <si>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</si>
  <si>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</si>
  <si>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</si>
  <si>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</si>
  <si>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</si>
  <si>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</si>
  <si>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</si>
  <si>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</si>
  <si>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</si>
  <si>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</si>
  <si>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</si>
  <si>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</si>
  <si>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</si>
  <si>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</si>
  <si>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</si>
  <si>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</si>
  <si>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</si>
  <si>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</si>
  <si>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</si>
  <si>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</si>
  <si>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</si>
  <si>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</si>
  <si>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</si>
  <si>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</si>
  <si>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</si>
  <si>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</si>
  <si>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</si>
  <si>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</si>
  <si>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</si>
  <si>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</si>
  <si>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</si>
  <si>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</si>
  <si>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</si>
  <si>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</si>
  <si>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</si>
  <si>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</si>
  <si>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</si>
  <si>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</si>
  <si>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</si>
  <si>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</si>
  <si>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</si>
  <si>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</si>
  <si>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</si>
  <si>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</si>
  <si>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</si>
  <si>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</si>
  <si>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</si>
  <si>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</si>
  <si>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</si>
  <si>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</si>
  <si>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</si>
  <si>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</si>
  <si>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</si>
  <si>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</si>
  <si>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</si>
  <si>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</si>
  <si>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</si>
  <si>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</si>
  <si>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</si>
  <si>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</si>
  <si>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</si>
  <si>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</si>
  <si>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</si>
  <si>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</si>
  <si>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</si>
  <si>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</si>
  <si>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</si>
  <si>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</si>
  <si>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</si>
  <si>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</si>
  <si>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</si>
  <si>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</si>
  <si>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 2.51</t>
  </si>
  <si>
    <t>長岡京市水道事業会計</t>
  </si>
  <si>
    <t>一般会計</t>
  </si>
  <si>
    <t>長岡京市公共下水道事業会計</t>
  </si>
  <si>
    <t>後期高齢者医療事業特別会計</t>
  </si>
  <si>
    <t>介護保険事業特別会計</t>
  </si>
  <si>
    <t>乙訓休日応急診療所特別会計</t>
  </si>
  <si>
    <t>国民健康保険事業特別会計</t>
  </si>
  <si>
    <t>駐車場事業特別会計</t>
  </si>
  <si>
    <t>その他会計（赤字）</t>
  </si>
  <si>
    <t>その他会計（黒字）</t>
  </si>
  <si>
    <t>R02</t>
    <phoneticPr fontId="5"/>
  </si>
  <si>
    <t>R03</t>
    <phoneticPr fontId="5"/>
  </si>
  <si>
    <t>R04</t>
    <phoneticPr fontId="5"/>
  </si>
  <si>
    <t>R05</t>
    <phoneticPr fontId="5"/>
  </si>
  <si>
    <t>R06</t>
    <phoneticPr fontId="5"/>
  </si>
  <si>
    <t>40,201</t>
  </si>
  <si>
    <t>38,227</t>
  </si>
  <si>
    <t>1,974</t>
  </si>
  <si>
    <t>155</t>
  </si>
  <si>
    <t>122</t>
  </si>
  <si>
    <t>33</t>
  </si>
  <si>
    <t>-</t>
    <phoneticPr fontId="2"/>
  </si>
  <si>
    <t>40,256</t>
  </si>
  <si>
    <t>38,249</t>
  </si>
  <si>
    <t>2,007</t>
  </si>
  <si>
    <t>6,819</t>
  </si>
  <si>
    <t>6,799</t>
  </si>
  <si>
    <t>20</t>
  </si>
  <si>
    <t>7,693</t>
  </si>
  <si>
    <t>7,625</t>
  </si>
  <si>
    <t>68</t>
  </si>
  <si>
    <t>1,854</t>
  </si>
  <si>
    <t>1,783</t>
  </si>
  <si>
    <t>71</t>
  </si>
  <si>
    <t>73</t>
  </si>
  <si>
    <t>64</t>
  </si>
  <si>
    <t>9</t>
  </si>
  <si>
    <t>4,761</t>
  </si>
  <si>
    <t>24</t>
  </si>
  <si>
    <t>12,894</t>
  </si>
  <si>
    <t>4,397</t>
  </si>
  <si>
    <t>17,655</t>
  </si>
  <si>
    <t>4,421</t>
  </si>
  <si>
    <t>乙訓環境衛生組合</t>
  </si>
  <si>
    <t>桂川・小畑川水防事務組合</t>
  </si>
  <si>
    <t>乙訓福祉施設事務組合</t>
  </si>
  <si>
    <t>京都府自治会館管理組合</t>
  </si>
  <si>
    <t>京都府住宅新築資金等貸付事業管理組合（一般会計）</t>
  </si>
  <si>
    <t>京都府住宅新築資金等貸付事業管理組合（特別会計）</t>
  </si>
  <si>
    <t>乙訓消防組合</t>
  </si>
  <si>
    <t>京都府後期高齢者医療広域連合（一般会計）</t>
  </si>
  <si>
    <t>京都府後期高齢者医療広域連合（後期高齢者医療特別会計）</t>
  </si>
  <si>
    <t>京都地方税機構</t>
  </si>
  <si>
    <t>1,823</t>
  </si>
  <si>
    <t>1,796</t>
  </si>
  <si>
    <t>27</t>
  </si>
  <si>
    <t>87</t>
  </si>
  <si>
    <t>2,141</t>
  </si>
  <si>
    <t>1,135</t>
  </si>
  <si>
    <t>14</t>
  </si>
  <si>
    <t>12</t>
  </si>
  <si>
    <t>2</t>
  </si>
  <si>
    <t>552</t>
  </si>
  <si>
    <t>499</t>
  </si>
  <si>
    <t>53</t>
  </si>
  <si>
    <t>98</t>
  </si>
  <si>
    <t>96</t>
  </si>
  <si>
    <t>3</t>
  </si>
  <si>
    <t>58</t>
  </si>
  <si>
    <t>55</t>
  </si>
  <si>
    <t>51</t>
  </si>
  <si>
    <t>775</t>
  </si>
  <si>
    <t>103</t>
  </si>
  <si>
    <t>672</t>
  </si>
  <si>
    <t>50</t>
  </si>
  <si>
    <t>2,398</t>
  </si>
  <si>
    <t>2,387</t>
  </si>
  <si>
    <t>10</t>
  </si>
  <si>
    <t>1,169</t>
  </si>
  <si>
    <t>620</t>
  </si>
  <si>
    <t>1,731</t>
  </si>
  <si>
    <t>1,681</t>
  </si>
  <si>
    <t>516</t>
  </si>
  <si>
    <t>431,888</t>
  </si>
  <si>
    <t>423,822</t>
  </si>
  <si>
    <t>8,066</t>
  </si>
  <si>
    <t>2,645</t>
  </si>
  <si>
    <t>2,643</t>
  </si>
  <si>
    <t>8,888</t>
  </si>
  <si>
    <t/>
  </si>
  <si>
    <t>3,310</t>
  </si>
  <si>
    <t>1,754</t>
  </si>
  <si>
    <t>長岡京都市開発</t>
  </si>
  <si>
    <t>長岡京市埋蔵文化財センター</t>
  </si>
  <si>
    <t>長岡京水資源対策基金</t>
  </si>
  <si>
    <t>長岡京市スポーツ協会</t>
  </si>
  <si>
    <t>乙訓勤労者福祉サービスセンター</t>
  </si>
  <si>
    <t>長岡京市緑の協会</t>
  </si>
  <si>
    <t>乙訓土地開発公社</t>
  </si>
  <si>
    <t>74</t>
  </si>
  <si>
    <t>1,083</t>
  </si>
  <si>
    <t>143</t>
  </si>
  <si>
    <t>90</t>
  </si>
  <si>
    <t>23</t>
  </si>
  <si>
    <t>22</t>
  </si>
  <si>
    <t>75</t>
  </si>
  <si>
    <t>1</t>
  </si>
  <si>
    <t>61</t>
  </si>
  <si>
    <t>45</t>
  </si>
  <si>
    <t>83</t>
  </si>
  <si>
    <t>15</t>
  </si>
  <si>
    <t>7</t>
  </si>
  <si>
    <t>48</t>
  </si>
  <si>
    <t>35</t>
  </si>
  <si>
    <t>○</t>
  </si>
  <si>
    <t>庁舎建設基金</t>
  </si>
  <si>
    <t>公共施設整備基金</t>
  </si>
  <si>
    <t>公園・緑地整備基金</t>
  </si>
  <si>
    <t>ふるさと振興基金</t>
  </si>
  <si>
    <t>職員退職基金</t>
  </si>
  <si>
    <t>京都府長岡京記念文化事業団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</si>
</sst>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8B8-41F8-A969-7DA77939CD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38070</c:v>
                </c:pt>
                <c:pt idx="1">
                  <c:v>59671</c:v>
                </c:pt>
                <c:pt idx="2">
                  <c:v>86926</c:v>
                </c:pt>
                <c:pt idx="3">
                  <c:v>67622</c:v>
                </c:pt>
                <c:pt idx="4">
                  <c:v>69718</c:v>
                </c:pt>
              </c:numCache>
            </c:numRef>
          </c:val>
          <c:smooth val="0"/>
          <c:extLst>
            <c:ext xmlns:c16="http://schemas.microsoft.com/office/drawing/2014/chart" uri="{C3380CC4-5D6E-409C-BE32-E72D297353CC}">
              <c16:uniqueId val="{00000001-C8B8-41F8-A969-7DA77939CD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11.15</c:v>
                </c:pt>
                <c:pt idx="2">
                  <c:v>10.14</c:v>
                </c:pt>
                <c:pt idx="3">
                  <c:v>7.78</c:v>
                </c:pt>
                <c:pt idx="4">
                  <c:v>7.66</c:v>
                </c:pt>
              </c:numCache>
            </c:numRef>
          </c:val>
          <c:extLst>
            <c:ext xmlns:c16="http://schemas.microsoft.com/office/drawing/2014/chart" uri="{C3380CC4-5D6E-409C-BE32-E72D297353CC}">
              <c16:uniqueId val="{00000000-9908-4271-ADFA-9A3C72325D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18.11</c:v>
                </c:pt>
                <c:pt idx="1">
                  <c:v>22.96</c:v>
                </c:pt>
                <c:pt idx="2">
                  <c:v>23.95</c:v>
                </c:pt>
                <c:pt idx="3">
                  <c:v>22.6</c:v>
                </c:pt>
                <c:pt idx="4">
                  <c:v>22.11</c:v>
                </c:pt>
              </c:numCache>
            </c:numRef>
          </c:val>
          <c:extLst>
            <c:ext xmlns:c16="http://schemas.microsoft.com/office/drawing/2014/chart" uri="{C3380CC4-5D6E-409C-BE32-E72D297353CC}">
              <c16:uniqueId val="{00000001-9908-4271-ADFA-9A3C72325D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8.42</c:v>
                </c:pt>
                <c:pt idx="2">
                  <c:v>-0.62</c:v>
                </c:pt>
                <c:pt idx="3">
                  <c:v>-2.5099999999999998</c:v>
                </c:pt>
                <c:pt idx="4">
                  <c:v>0.08</c:v>
                </c:pt>
              </c:numCache>
            </c:numRef>
          </c:val>
          <c:smooth val="0"/>
          <c:extLst>
            <c:ext xmlns:c16="http://schemas.microsoft.com/office/drawing/2014/chart" uri="{C3380CC4-5D6E-409C-BE32-E72D297353CC}">
              <c16:uniqueId val="{00000002-9908-4271-ADFA-9A3C72325D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81-492D-BEC3-E0C8D0E52F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81-492D-BEC3-E0C8D0E52FDB}"/>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2-D181-492D-BEC3-E0C8D0E52FD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0.28000000000000003</c:v>
                </c:pt>
                <c:pt idx="2">
                  <c:v>#N/A</c:v>
                </c:pt>
                <c:pt idx="3">
                  <c:v>0.79</c:v>
                </c:pt>
                <c:pt idx="4">
                  <c:v>#N/A</c:v>
                </c:pt>
                <c:pt idx="5">
                  <c:v>0.5</c:v>
                </c:pt>
                <c:pt idx="6">
                  <c:v>#N/A</c:v>
                </c:pt>
                <c:pt idx="7">
                  <c:v>0.05</c:v>
                </c:pt>
                <c:pt idx="8">
                  <c:v>#N/A</c:v>
                </c:pt>
                <c:pt idx="9">
                  <c:v>0.1</c:v>
                </c:pt>
              </c:numCache>
            </c:numRef>
          </c:val>
          <c:extLst>
            <c:ext xmlns:c16="http://schemas.microsoft.com/office/drawing/2014/chart" uri="{C3380CC4-5D6E-409C-BE32-E72D297353CC}">
              <c16:uniqueId val="{00000003-D181-492D-BEC3-E0C8D0E52FDB}"/>
            </c:ext>
          </c:extLst>
        </c:ser>
        <c:ser>
          <c:idx val="4"/>
          <c:order val="4"/>
          <c:tx>
            <c:strRef>
              <c:f>データシート!$A$31</c:f>
              <c:strCache>
                <c:ptCount val="1"/>
                <c:pt idx="0">
                  <c:v>乙訓休日応急診療所特別会計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0.48</c:v>
                </c:pt>
                <c:pt idx="6">
                  <c:v>#N/A</c:v>
                </c:pt>
                <c:pt idx="7">
                  <c:v>0.35</c:v>
                </c:pt>
                <c:pt idx="8">
                  <c:v>#N/A</c:v>
                </c:pt>
                <c:pt idx="9">
                  <c:v>0.17</c:v>
                </c:pt>
              </c:numCache>
            </c:numRef>
          </c:val>
          <c:extLst>
            <c:ext xmlns:c16="http://schemas.microsoft.com/office/drawing/2014/chart" uri="{C3380CC4-5D6E-409C-BE32-E72D297353CC}">
              <c16:uniqueId val="{00000004-D181-492D-BEC3-E0C8D0E52FD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1.18</c:v>
                </c:pt>
                <c:pt idx="2">
                  <c:v>#N/A</c:v>
                </c:pt>
                <c:pt idx="3">
                  <c:v>1.1100000000000001</c:v>
                </c:pt>
                <c:pt idx="4">
                  <c:v>#N/A</c:v>
                </c:pt>
                <c:pt idx="5">
                  <c:v>1.04</c:v>
                </c:pt>
                <c:pt idx="6">
                  <c:v>#N/A</c:v>
                </c:pt>
                <c:pt idx="7">
                  <c:v>0.71</c:v>
                </c:pt>
                <c:pt idx="8">
                  <c:v>#N/A</c:v>
                </c:pt>
                <c:pt idx="9">
                  <c:v>0.35</c:v>
                </c:pt>
              </c:numCache>
            </c:numRef>
          </c:val>
          <c:extLst>
            <c:ext xmlns:c16="http://schemas.microsoft.com/office/drawing/2014/chart" uri="{C3380CC4-5D6E-409C-BE32-E72D297353CC}">
              <c16:uniqueId val="{00000005-D181-492D-BEC3-E0C8D0E52FDB}"/>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0.28999999999999998</c:v>
                </c:pt>
                <c:pt idx="2">
                  <c:v>#N/A</c:v>
                </c:pt>
                <c:pt idx="3">
                  <c:v>0.26</c:v>
                </c:pt>
                <c:pt idx="4">
                  <c:v>#N/A</c:v>
                </c:pt>
                <c:pt idx="5">
                  <c:v>0.35</c:v>
                </c:pt>
                <c:pt idx="6">
                  <c:v>#N/A</c:v>
                </c:pt>
                <c:pt idx="7">
                  <c:v>0.3</c:v>
                </c:pt>
                <c:pt idx="8">
                  <c:v>#N/A</c:v>
                </c:pt>
                <c:pt idx="9">
                  <c:v>0.37</c:v>
                </c:pt>
              </c:numCache>
            </c:numRef>
          </c:val>
          <c:extLst>
            <c:ext xmlns:c16="http://schemas.microsoft.com/office/drawing/2014/chart" uri="{C3380CC4-5D6E-409C-BE32-E72D297353CC}">
              <c16:uniqueId val="{00000006-D181-492D-BEC3-E0C8D0E52FDB}"/>
            </c:ext>
          </c:extLst>
        </c:ser>
        <c:ser>
          <c:idx val="7"/>
          <c:order val="7"/>
          <c:tx>
            <c:strRef>
              <c:f>データシート!$A$34</c:f>
              <c:strCache>
                <c:ptCount val="1"/>
                <c:pt idx="0">
                  <c:v>長岡京市公共下水道事業会計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c:v>
                </c:pt>
                <c:pt idx="2">
                  <c:v>#N/A</c:v>
                </c:pt>
                <c:pt idx="3">
                  <c:v>0.4</c:v>
                </c:pt>
                <c:pt idx="4">
                  <c:v>#N/A</c:v>
                </c:pt>
                <c:pt idx="5">
                  <c:v>0.42</c:v>
                </c:pt>
                <c:pt idx="6">
                  <c:v>#N/A</c:v>
                </c:pt>
                <c:pt idx="7">
                  <c:v>0.48</c:v>
                </c:pt>
                <c:pt idx="8">
                  <c:v>#N/A</c:v>
                </c:pt>
                <c:pt idx="9">
                  <c:v>0.43</c:v>
                </c:pt>
              </c:numCache>
            </c:numRef>
          </c:val>
          <c:extLst>
            <c:ext xmlns:c16="http://schemas.microsoft.com/office/drawing/2014/chart" uri="{C3380CC4-5D6E-409C-BE32-E72D297353CC}">
              <c16:uniqueId val="{00000007-D181-492D-BEC3-E0C8D0E52FD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8.94</c:v>
                </c:pt>
                <c:pt idx="2">
                  <c:v>#N/A</c:v>
                </c:pt>
                <c:pt idx="3">
                  <c:v>11.12</c:v>
                </c:pt>
                <c:pt idx="4">
                  <c:v>#N/A</c:v>
                </c:pt>
                <c:pt idx="5">
                  <c:v>9.64</c:v>
                </c:pt>
                <c:pt idx="6">
                  <c:v>#N/A</c:v>
                </c:pt>
                <c:pt idx="7">
                  <c:v>7.43</c:v>
                </c:pt>
                <c:pt idx="8">
                  <c:v>#N/A</c:v>
                </c:pt>
                <c:pt idx="9">
                  <c:v>7.48</c:v>
                </c:pt>
              </c:numCache>
            </c:numRef>
          </c:val>
          <c:extLst>
            <c:ext xmlns:c16="http://schemas.microsoft.com/office/drawing/2014/chart" uri="{C3380CC4-5D6E-409C-BE32-E72D297353CC}">
              <c16:uniqueId val="{00000008-D181-492D-BEC3-E0C8D0E52FDB}"/>
            </c:ext>
          </c:extLst>
        </c:ser>
        <c:ser>
          <c:idx val="9"/>
          <c:order val="9"/>
          <c:tx>
            <c:strRef>
              <c:f>データシート!$A$36</c:f>
              <c:strCache>
                <c:ptCount val="1"/>
                <c:pt idx="0">
                  <c:v>長岡京市水道事業会計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11.38</c:v>
                </c:pt>
                <c:pt idx="2">
                  <c:v>#N/A</c:v>
                </c:pt>
                <c:pt idx="3">
                  <c:v>10.45</c:v>
                </c:pt>
                <c:pt idx="4">
                  <c:v>#N/A</c:v>
                </c:pt>
                <c:pt idx="5">
                  <c:v>11.01</c:v>
                </c:pt>
                <c:pt idx="6">
                  <c:v>#N/A</c:v>
                </c:pt>
                <c:pt idx="7">
                  <c:v>10.48</c:v>
                </c:pt>
                <c:pt idx="8">
                  <c:v>#N/A</c:v>
                </c:pt>
                <c:pt idx="9">
                  <c:v>10.029999999999999</c:v>
                </c:pt>
              </c:numCache>
            </c:numRef>
          </c:val>
          <c:extLst>
            <c:ext xmlns:c16="http://schemas.microsoft.com/office/drawing/2014/chart" uri="{C3380CC4-5D6E-409C-BE32-E72D297353CC}">
              <c16:uniqueId val="{00000009-D181-492D-BEC3-E0C8D0E52F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3020</c:v>
                </c:pt>
                <c:pt idx="5">
                  <c:v>3072</c:v>
                </c:pt>
                <c:pt idx="8">
                  <c:v>3220</c:v>
                </c:pt>
                <c:pt idx="11">
                  <c:v>3220</c:v>
                </c:pt>
                <c:pt idx="14">
                  <c:v>3179</c:v>
                </c:pt>
              </c:numCache>
            </c:numRef>
          </c:val>
          <c:extLst>
            <c:ext xmlns:c16="http://schemas.microsoft.com/office/drawing/2014/chart" uri="{C3380CC4-5D6E-409C-BE32-E72D297353CC}">
              <c16:uniqueId val="{00000000-4FCA-403C-B922-8B5B52DEBB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CA-403C-B922-8B5B52DEBB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104</c:v>
                </c:pt>
                <c:pt idx="3">
                  <c:v>18</c:v>
                </c:pt>
                <c:pt idx="6">
                  <c:v>133</c:v>
                </c:pt>
                <c:pt idx="9">
                  <c:v>5</c:v>
                </c:pt>
                <c:pt idx="12">
                  <c:v>76</c:v>
                </c:pt>
              </c:numCache>
            </c:numRef>
          </c:val>
          <c:extLst>
            <c:ext xmlns:c16="http://schemas.microsoft.com/office/drawing/2014/chart" uri="{C3380CC4-5D6E-409C-BE32-E72D297353CC}">
              <c16:uniqueId val="{00000002-4FCA-403C-B922-8B5B52DEBB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231</c:v>
                </c:pt>
                <c:pt idx="3">
                  <c:v>248</c:v>
                </c:pt>
                <c:pt idx="6">
                  <c:v>189</c:v>
                </c:pt>
                <c:pt idx="9">
                  <c:v>194</c:v>
                </c:pt>
                <c:pt idx="12">
                  <c:v>196</c:v>
                </c:pt>
              </c:numCache>
            </c:numRef>
          </c:val>
          <c:extLst>
            <c:ext xmlns:c16="http://schemas.microsoft.com/office/drawing/2014/chart" uri="{C3380CC4-5D6E-409C-BE32-E72D297353CC}">
              <c16:uniqueId val="{00000003-4FCA-403C-B922-8B5B52DEBB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511</c:v>
                </c:pt>
                <c:pt idx="3">
                  <c:v>458</c:v>
                </c:pt>
                <c:pt idx="6">
                  <c:v>440</c:v>
                </c:pt>
                <c:pt idx="9">
                  <c:v>464</c:v>
                </c:pt>
                <c:pt idx="12">
                  <c:v>491</c:v>
                </c:pt>
              </c:numCache>
            </c:numRef>
          </c:val>
          <c:extLst>
            <c:ext xmlns:c16="http://schemas.microsoft.com/office/drawing/2014/chart" uri="{C3380CC4-5D6E-409C-BE32-E72D297353CC}">
              <c16:uniqueId val="{00000004-4FCA-403C-B922-8B5B52DEBB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CA-403C-B922-8B5B52DEBB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CA-403C-B922-8B5B52DEBB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2607</c:v>
                </c:pt>
                <c:pt idx="3">
                  <c:v>2764</c:v>
                </c:pt>
                <c:pt idx="6">
                  <c:v>2891</c:v>
                </c:pt>
                <c:pt idx="9">
                  <c:v>2984</c:v>
                </c:pt>
                <c:pt idx="12">
                  <c:v>2907</c:v>
                </c:pt>
              </c:numCache>
            </c:numRef>
          </c:val>
          <c:extLst>
            <c:ext xmlns:c16="http://schemas.microsoft.com/office/drawing/2014/chart" uri="{C3380CC4-5D6E-409C-BE32-E72D297353CC}">
              <c16:uniqueId val="{00000007-4FCA-403C-B922-8B5B52DEBB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433</c:v>
                </c:pt>
                <c:pt idx="2">
                  <c:v>#N/A</c:v>
                </c:pt>
                <c:pt idx="3">
                  <c:v>#N/A</c:v>
                </c:pt>
                <c:pt idx="4">
                  <c:v>416</c:v>
                </c:pt>
                <c:pt idx="5">
                  <c:v>#N/A</c:v>
                </c:pt>
                <c:pt idx="6">
                  <c:v>#N/A</c:v>
                </c:pt>
                <c:pt idx="7">
                  <c:v>433</c:v>
                </c:pt>
                <c:pt idx="8">
                  <c:v>#N/A</c:v>
                </c:pt>
                <c:pt idx="9">
                  <c:v>#N/A</c:v>
                </c:pt>
                <c:pt idx="10">
                  <c:v>427</c:v>
                </c:pt>
                <c:pt idx="11">
                  <c:v>#N/A</c:v>
                </c:pt>
                <c:pt idx="12">
                  <c:v>#N/A</c:v>
                </c:pt>
                <c:pt idx="13">
                  <c:v>491</c:v>
                </c:pt>
                <c:pt idx="14">
                  <c:v>#N/A</c:v>
                </c:pt>
              </c:numCache>
            </c:numRef>
          </c:val>
          <c:smooth val="0"/>
          <c:extLst>
            <c:ext xmlns:c16="http://schemas.microsoft.com/office/drawing/2014/chart" uri="{C3380CC4-5D6E-409C-BE32-E72D297353CC}">
              <c16:uniqueId val="{00000008-4FCA-403C-B922-8B5B52DEBB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28999</c:v>
                </c:pt>
                <c:pt idx="5">
                  <c:v>29154</c:v>
                </c:pt>
                <c:pt idx="8">
                  <c:v>28369</c:v>
                </c:pt>
                <c:pt idx="11">
                  <c:v>26996</c:v>
                </c:pt>
                <c:pt idx="14">
                  <c:v>25905</c:v>
                </c:pt>
              </c:numCache>
            </c:numRef>
          </c:val>
          <c:extLst>
            <c:ext xmlns:c16="http://schemas.microsoft.com/office/drawing/2014/chart" uri="{C3380CC4-5D6E-409C-BE32-E72D297353CC}">
              <c16:uniqueId val="{00000000-9578-4773-8ADA-2A1CF9B895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6407</c:v>
                </c:pt>
                <c:pt idx="5">
                  <c:v>7456</c:v>
                </c:pt>
                <c:pt idx="8">
                  <c:v>7777</c:v>
                </c:pt>
                <c:pt idx="11">
                  <c:v>8011</c:v>
                </c:pt>
                <c:pt idx="14">
                  <c:v>7952</c:v>
                </c:pt>
              </c:numCache>
            </c:numRef>
          </c:val>
          <c:extLst>
            <c:ext xmlns:c16="http://schemas.microsoft.com/office/drawing/2014/chart" uri="{C3380CC4-5D6E-409C-BE32-E72D297353CC}">
              <c16:uniqueId val="{00000001-9578-4773-8ADA-2A1CF9B895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8467</c:v>
                </c:pt>
                <c:pt idx="5">
                  <c:v>9710</c:v>
                </c:pt>
                <c:pt idx="8">
                  <c:v>10115</c:v>
                </c:pt>
                <c:pt idx="11">
                  <c:v>9961</c:v>
                </c:pt>
                <c:pt idx="14">
                  <c:v>9832</c:v>
                </c:pt>
              </c:numCache>
            </c:numRef>
          </c:val>
          <c:extLst>
            <c:ext xmlns:c16="http://schemas.microsoft.com/office/drawing/2014/chart" uri="{C3380CC4-5D6E-409C-BE32-E72D297353CC}">
              <c16:uniqueId val="{00000002-9578-4773-8ADA-2A1CF9B895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78-4773-8ADA-2A1CF9B895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78-4773-8ADA-2A1CF9B895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78-4773-8ADA-2A1CF9B895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3162</c:v>
                </c:pt>
                <c:pt idx="3">
                  <c:v>3193</c:v>
                </c:pt>
                <c:pt idx="6">
                  <c:v>3145</c:v>
                </c:pt>
                <c:pt idx="9">
                  <c:v>3297</c:v>
                </c:pt>
                <c:pt idx="12">
                  <c:v>3263</c:v>
                </c:pt>
              </c:numCache>
            </c:numRef>
          </c:val>
          <c:extLst>
            <c:ext xmlns:c16="http://schemas.microsoft.com/office/drawing/2014/chart" uri="{C3380CC4-5D6E-409C-BE32-E72D297353CC}">
              <c16:uniqueId val="{00000006-9578-4773-8ADA-2A1CF9B895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2378</c:v>
                </c:pt>
                <c:pt idx="3">
                  <c:v>2378</c:v>
                </c:pt>
                <c:pt idx="6">
                  <c:v>2158</c:v>
                </c:pt>
                <c:pt idx="9">
                  <c:v>1928</c:v>
                </c:pt>
                <c:pt idx="12">
                  <c:v>1754</c:v>
                </c:pt>
              </c:numCache>
            </c:numRef>
          </c:val>
          <c:extLst>
            <c:ext xmlns:c16="http://schemas.microsoft.com/office/drawing/2014/chart" uri="{C3380CC4-5D6E-409C-BE32-E72D297353CC}">
              <c16:uniqueId val="{00000007-9578-4773-8ADA-2A1CF9B895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5999</c:v>
                </c:pt>
                <c:pt idx="3">
                  <c:v>5718</c:v>
                </c:pt>
                <c:pt idx="6">
                  <c:v>5024</c:v>
                </c:pt>
                <c:pt idx="9">
                  <c:v>4635</c:v>
                </c:pt>
                <c:pt idx="12">
                  <c:v>4421</c:v>
                </c:pt>
              </c:numCache>
            </c:numRef>
          </c:val>
          <c:extLst>
            <c:ext xmlns:c16="http://schemas.microsoft.com/office/drawing/2014/chart" uri="{C3380CC4-5D6E-409C-BE32-E72D297353CC}">
              <c16:uniqueId val="{00000008-9578-4773-8ADA-2A1CF9B895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729</c:v>
                </c:pt>
                <c:pt idx="3">
                  <c:v>983</c:v>
                </c:pt>
                <c:pt idx="6">
                  <c:v>1022</c:v>
                </c:pt>
                <c:pt idx="9">
                  <c:v>1225</c:v>
                </c:pt>
                <c:pt idx="12">
                  <c:v>555</c:v>
                </c:pt>
              </c:numCache>
            </c:numRef>
          </c:val>
          <c:extLst>
            <c:ext xmlns:c16="http://schemas.microsoft.com/office/drawing/2014/chart" uri="{C3380CC4-5D6E-409C-BE32-E72D297353CC}">
              <c16:uniqueId val="{00000009-9578-4773-8ADA-2A1CF9B895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32895</c:v>
                </c:pt>
                <c:pt idx="3">
                  <c:v>34274</c:v>
                </c:pt>
                <c:pt idx="6">
                  <c:v>36176</c:v>
                </c:pt>
                <c:pt idx="9">
                  <c:v>36730</c:v>
                </c:pt>
                <c:pt idx="12">
                  <c:v>37875</c:v>
                </c:pt>
              </c:numCache>
            </c:numRef>
          </c:val>
          <c:extLst>
            <c:ext xmlns:c16="http://schemas.microsoft.com/office/drawing/2014/chart" uri="{C3380CC4-5D6E-409C-BE32-E72D297353CC}">
              <c16:uniqueId val="{0000000A-9578-4773-8ADA-2A1CF9B895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1290</c:v>
                </c:pt>
                <c:pt idx="2">
                  <c:v>#N/A</c:v>
                </c:pt>
                <c:pt idx="3">
                  <c:v>#N/A</c:v>
                </c:pt>
                <c:pt idx="4">
                  <c:v>227</c:v>
                </c:pt>
                <c:pt idx="5">
                  <c:v>#N/A</c:v>
                </c:pt>
                <c:pt idx="6">
                  <c:v>#N/A</c:v>
                </c:pt>
                <c:pt idx="7">
                  <c:v>1265</c:v>
                </c:pt>
                <c:pt idx="8">
                  <c:v>#N/A</c:v>
                </c:pt>
                <c:pt idx="9">
                  <c:v>#N/A</c:v>
                </c:pt>
                <c:pt idx="10">
                  <c:v>2846</c:v>
                </c:pt>
                <c:pt idx="11">
                  <c:v>#N/A</c:v>
                </c:pt>
                <c:pt idx="12">
                  <c:v>#N/A</c:v>
                </c:pt>
                <c:pt idx="13">
                  <c:v>4179</c:v>
                </c:pt>
                <c:pt idx="14">
                  <c:v>#N/A</c:v>
                </c:pt>
              </c:numCache>
            </c:numRef>
          </c:val>
          <c:smooth val="0"/>
          <c:extLst>
            <c:ext xmlns:c16="http://schemas.microsoft.com/office/drawing/2014/chart" uri="{C3380CC4-5D6E-409C-BE32-E72D297353CC}">
              <c16:uniqueId val="{0000000B-9578-4773-8ADA-2A1CF9B895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4300</c:v>
                </c:pt>
                <c:pt idx="1">
                  <c:v>4205</c:v>
                </c:pt>
                <c:pt idx="2">
                  <c:v>4211</c:v>
                </c:pt>
              </c:numCache>
            </c:numRef>
          </c:val>
          <c:extLst>
            <c:ext xmlns:c16="http://schemas.microsoft.com/office/drawing/2014/chart" uri="{C3380CC4-5D6E-409C-BE32-E72D297353CC}">
              <c16:uniqueId val="{00000000-9296-460B-BFCF-C3D64FD7B5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296-460B-BFCF-C3D64FD7B5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4782</c:v>
                </c:pt>
                <c:pt idx="1">
                  <c:v>4739</c:v>
                </c:pt>
                <c:pt idx="2">
                  <c:v>4719</c:v>
                </c:pt>
              </c:numCache>
            </c:numRef>
          </c:val>
          <c:extLst>
            <c:ext xmlns:c16="http://schemas.microsoft.com/office/drawing/2014/chart" uri="{C3380CC4-5D6E-409C-BE32-E72D297353CC}">
              <c16:uniqueId val="{00000002-9296-460B-BFCF-C3D64FD7B5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ＪＲ西口関連工事や小学校耐震化工事の償還が終了したことによる減が済生会病院建設などに係る借入の本格償還開始による増を上回ったこと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により元利償還金が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している。今後は新庁舎等建設事業などに係る地方債の償還が本格化するため、緊急度・住民ニーズを的確に把握した事業の選択により、起債に大きく頼ることのない財政運営に努める。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特定歳入</a:t>
          </a:r>
          <a:r>
            <a:rPr kumimoji="1" lang="ja-JP" altLang="ja-JP" sz="1100">
              <a:solidFill>
                <a:schemeClr val="dk1"/>
              </a:solidFill>
              <a:effectLst/>
              <a:latin typeface="+mn-lt"/>
              <a:ea typeface="+mn-ea"/>
              <a:cs typeface="+mn-cs"/>
            </a:rPr>
            <a:t>や基準財政需要額算入見込額などの充当可能財源等が減少</a:t>
          </a:r>
          <a:r>
            <a:rPr kumimoji="1" lang="ja-JP" altLang="en-US" sz="1100">
              <a:solidFill>
                <a:schemeClr val="dk1"/>
              </a:solidFill>
              <a:effectLst/>
              <a:latin typeface="+mn-lt"/>
              <a:ea typeface="+mn-ea"/>
              <a:cs typeface="+mn-cs"/>
            </a:rPr>
            <a:t>する一方、</a:t>
          </a:r>
          <a:r>
            <a:rPr kumimoji="1" lang="ja-JP" altLang="ja-JP" sz="1100">
              <a:solidFill>
                <a:schemeClr val="dk1"/>
              </a:solidFill>
              <a:effectLst/>
              <a:latin typeface="+mn-lt"/>
              <a:ea typeface="+mn-ea"/>
              <a:cs typeface="+mn-cs"/>
            </a:rPr>
            <a:t>一般会計等の地方債残高が増加した結果、前年度より分子が大きくなった。令和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年度までの継続費事業である新庁舎等建設事業等の影響により、基金の減少や地方債残高の増加により比率が上昇することが見込まれることから、今後も事業実施の適正化を図り、財政の健全化に努める。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京都府長岡京市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庁舎建設基金を</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152</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a:t>
          </a:r>
          <a:r>
            <a:rPr kumimoji="1" lang="ja-JP" altLang="en-US" sz="1400">
              <a:solidFill>
                <a:schemeClr val="dk1"/>
              </a:solidFill>
              <a:effectLst/>
              <a:latin typeface="游ゴシック" panose="020B0400000000000000" pitchFamily="50" charset="-128"/>
              <a:ea typeface="+mn-ea"/>
              <a:cs typeface="+mn-cs"/>
            </a:rPr>
            <a:t>、公園・緑地整備基金を</a:t>
          </a:r>
          <a:r>
            <a:rPr kumimoji="1" lang="en-US" altLang="ja-JP" sz="1400">
              <a:solidFill>
                <a:schemeClr val="dk1"/>
              </a:solidFill>
              <a:effectLst/>
              <a:latin typeface="游ゴシック" panose="020B0400000000000000" pitchFamily="50" charset="-128"/>
              <a:ea typeface="+mn-ea"/>
              <a:cs typeface="+mn-cs"/>
            </a:rPr>
            <a:t>54</a:t>
          </a:r>
          <a:r>
            <a:rPr kumimoji="1" lang="ja-JP" altLang="en-US" sz="1400">
              <a:solidFill>
                <a:schemeClr val="dk1"/>
              </a:solidFill>
              <a:effectLst/>
              <a:latin typeface="游ゴシック" panose="020B0400000000000000" pitchFamily="50" charset="-128"/>
              <a:ea typeface="+mn-ea"/>
              <a:cs typeface="+mn-cs"/>
            </a:rPr>
            <a:t>百万円</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取り崩した一方で、公共施設整備基金に</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150</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ふるさと振興基金に</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6</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百万円、</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財政調整基金に</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6</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百万円を積み立てたことなどにより、基金全体では、</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15</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減</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となった。</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ea"/>
              <a:ea typeface="+mn-ea"/>
              <a:cs typeface="+mn-cs"/>
            </a:rPr>
            <a:t>「庁舎建設基金」は令和</a:t>
          </a:r>
          <a:r>
            <a:rPr kumimoji="1" lang="en-US" altLang="ja-JP" sz="1400">
              <a:solidFill>
                <a:schemeClr val="dk1"/>
              </a:solidFill>
              <a:effectLst/>
              <a:latin typeface="+mn-ea"/>
              <a:ea typeface="+mn-ea"/>
              <a:cs typeface="+mn-cs"/>
            </a:rPr>
            <a:t>2</a:t>
          </a:r>
          <a:r>
            <a:rPr kumimoji="1" lang="ja-JP" altLang="en-US" sz="1400">
              <a:solidFill>
                <a:schemeClr val="dk1"/>
              </a:solidFill>
              <a:effectLst/>
              <a:latin typeface="+mn-ea"/>
              <a:ea typeface="+mn-ea"/>
              <a:cs typeface="+mn-cs"/>
            </a:rPr>
            <a:t>年度から令和</a:t>
          </a:r>
          <a:r>
            <a:rPr kumimoji="1" lang="en-US" altLang="ja-JP" sz="1400">
              <a:solidFill>
                <a:schemeClr val="dk1"/>
              </a:solidFill>
              <a:effectLst/>
              <a:latin typeface="+mn-ea"/>
              <a:ea typeface="+mn-ea"/>
              <a:cs typeface="+mn-cs"/>
            </a:rPr>
            <a:t>9</a:t>
          </a:r>
          <a:r>
            <a:rPr kumimoji="1" lang="ja-JP" altLang="en-US" sz="1400">
              <a:solidFill>
                <a:schemeClr val="dk1"/>
              </a:solidFill>
              <a:effectLst/>
              <a:latin typeface="+mn-ea"/>
              <a:ea typeface="+mn-ea"/>
              <a:cs typeface="+mn-cs"/>
            </a:rPr>
            <a:t>年度までの継続費事業である新庁舎等建設事業に充てるため取り崩しを予定している。そのほかにも、今後小学校を始めとする公共施設の建て替え等にも多額の費用が想定されていることや、市税の減少等不測の事態に備えておく必要もあることから、今後も事業の緊急性や費用対効果を丁寧に検証しながら健全な財政運営を継続し、一定の基金残額を確保しておく必要がある。市の最上位計画である長岡京市第４次総合計画の実施計画においても将来負担比率を指標の一つに位置付けており、その推移をマネジメントすることにより基金残高や地方債残高の適正維持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・庁舎建設基金：市庁舎の建設資金（用地取得費、建設事業費、改修事業費）及びこれらの経費かかる地方債の償還費を積み立てるため。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・公共施設整備基金：公共施設改修等に必要な資金を積み立てるため。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・公園・緑地整備基金：公園・緑地の整備（過年度分の公園・緑地費負担金の返還も含む）に必要な資金を積み立てるため。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・ふるさと振興基金：ふるさと振興事業推進の資金を積み立てるため。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・職員退職基金：職員退職手当の資金を積み立てるため。</a:t>
          </a:r>
          <a:endParaRPr lang="ja-JP" altLang="ja-JP" sz="1200">
            <a:effectLst/>
            <a:latin typeface="+mn-ea"/>
            <a:ea typeface="+mn-ea"/>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・庁舎建設基金：庁舎建設工事に合わせて取り崩しを行ったため、減少した。</a:t>
          </a:r>
          <a:endParaRPr lang="ja-JP" altLang="ja-JP" sz="1200">
            <a:effectLst/>
            <a:latin typeface="+mn-ea"/>
            <a:ea typeface="+mn-ea"/>
          </a:endParaRPr>
        </a:p>
        <a:p>
          <a:r>
            <a:rPr kumimoji="1" lang="ja-JP" altLang="ja-JP" sz="1200">
              <a:solidFill>
                <a:schemeClr val="dk1"/>
              </a:solidFill>
              <a:effectLst/>
              <a:latin typeface="+mn-ea"/>
              <a:ea typeface="+mn-ea"/>
              <a:cs typeface="+mn-cs"/>
            </a:rPr>
            <a:t>・公共施設整備基金：</a:t>
          </a:r>
          <a:r>
            <a:rPr kumimoji="1" lang="ja-JP" altLang="en-US" sz="1200">
              <a:solidFill>
                <a:schemeClr val="dk1"/>
              </a:solidFill>
              <a:effectLst/>
              <a:latin typeface="+mn-ea"/>
              <a:ea typeface="+mn-ea"/>
              <a:cs typeface="+mn-cs"/>
            </a:rPr>
            <a:t>今後の公共施設の改修等に向けて積み立てを行ったことにより、増加した。</a:t>
          </a:r>
        </a:p>
        <a:p>
          <a:r>
            <a:rPr kumimoji="1" lang="ja-JP" altLang="ja-JP" sz="1200">
              <a:solidFill>
                <a:schemeClr val="dk1"/>
              </a:solidFill>
              <a:effectLst/>
              <a:latin typeface="+mn-ea"/>
              <a:ea typeface="+mn-ea"/>
              <a:cs typeface="+mn-cs"/>
            </a:rPr>
            <a:t>・公園・緑地整備基金：公園整備費用に合わせて取り崩しを行ったたため、減少した。</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・ふるさと振興事業基金：利子分及び寄附金分の積み立てを行ったことにより増加した。</a:t>
          </a:r>
          <a:endParaRPr lang="ja-JP" altLang="ja-JP" sz="1200">
            <a:effectLst/>
            <a:latin typeface="+mn-ea"/>
            <a:ea typeface="+mn-ea"/>
          </a:endParaRPr>
        </a:p>
        <a:p>
          <a:r>
            <a:rPr kumimoji="1" lang="ja-JP" altLang="ja-JP" sz="1200">
              <a:solidFill>
                <a:schemeClr val="dk1"/>
              </a:solidFill>
              <a:effectLst/>
              <a:latin typeface="+mn-ea"/>
              <a:ea typeface="+mn-ea"/>
              <a:cs typeface="+mn-cs"/>
            </a:rPr>
            <a:t>・職員退職基金：利子分及び積立対象職員数の増に応じた積み立てを行ったことにより増加した。</a:t>
          </a:r>
          <a:endParaRPr lang="ja-JP" altLang="ja-JP" sz="1200">
            <a:effectLst/>
            <a:latin typeface="+mn-ea"/>
            <a:ea typeface="+mn-ea"/>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・庁舎建設基金：庁舎建替工事に合わせて取り崩しを行う予定。</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・公共施設整備基金：公共施設改修等に合わせて取り崩しを行う予定。</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・ふるさと振興基金：前年度積立額を翌年度に取り崩し、寄附者の意向に沿った事業に充当することを原則とする。</a:t>
          </a:r>
          <a:endParaRPr lang="ja-JP" altLang="ja-JP" sz="1200">
            <a:effectLst/>
            <a:latin typeface="+mn-ea"/>
            <a:ea typeface="+mn-ea"/>
          </a:endParaRPr>
        </a:p>
        <a:p>
          <a:r>
            <a:rPr kumimoji="1" lang="ja-JP" altLang="ja-JP" sz="1200">
              <a:solidFill>
                <a:schemeClr val="dk1"/>
              </a:solidFill>
              <a:effectLst/>
              <a:latin typeface="+mn-ea"/>
              <a:ea typeface="+mn-ea"/>
              <a:cs typeface="+mn-cs"/>
            </a:rPr>
            <a:t>・その他：基金の目的に沿って取り崩しを行う。</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ea"/>
              <a:ea typeface="+mn-ea"/>
              <a:cs typeface="+mn-cs"/>
            </a:rPr>
            <a:t>（増減理由）</a:t>
          </a:r>
          <a:endParaRPr lang="ja-JP" altLang="ja-JP" sz="1400">
            <a:effectLst/>
            <a:latin typeface="+mn-ea"/>
            <a:ea typeface="+mn-ea"/>
          </a:endParaRPr>
        </a:p>
        <a:p>
          <a:pPr eaLnBrk="1" fontAlgn="auto" latinLnBrk="0" hangingPunct="1"/>
          <a:r>
            <a:rPr kumimoji="1" lang="ja-JP" altLang="ja-JP" sz="1400" b="0" i="0" baseline="0">
              <a:solidFill>
                <a:schemeClr val="dk1"/>
              </a:solidFill>
              <a:effectLst/>
              <a:latin typeface="+mn-ea"/>
              <a:ea typeface="+mn-ea"/>
              <a:cs typeface="+mn-cs"/>
            </a:rPr>
            <a:t>　利子分</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百万円を積み立てたことにより増加した。</a:t>
          </a:r>
          <a:endParaRPr lang="ja-JP" altLang="ja-JP" sz="1400">
            <a:effectLst/>
            <a:latin typeface="+mn-ea"/>
            <a:ea typeface="+mn-ea"/>
          </a:endParaRPr>
        </a:p>
        <a:p>
          <a:pPr eaLnBrk="1" fontAlgn="auto" latinLnBrk="0" hangingPunct="1"/>
          <a:endParaRPr kumimoji="1" lang="en-US" altLang="ja-JP" sz="1400" b="0" i="0" baseline="0">
            <a:solidFill>
              <a:schemeClr val="dk1"/>
            </a:solidFill>
            <a:effectLst/>
            <a:latin typeface="+mn-ea"/>
            <a:ea typeface="+mn-ea"/>
            <a:cs typeface="+mn-cs"/>
          </a:endParaRPr>
        </a:p>
        <a:p>
          <a:pPr eaLnBrk="1" fontAlgn="auto" latinLnBrk="0" hangingPunct="1"/>
          <a:r>
            <a:rPr kumimoji="1" lang="ja-JP" altLang="ja-JP" sz="1400" b="0" i="0" baseline="0">
              <a:solidFill>
                <a:schemeClr val="dk1"/>
              </a:solidFill>
              <a:effectLst/>
              <a:latin typeface="+mn-ea"/>
              <a:ea typeface="+mn-ea"/>
              <a:cs typeface="+mn-cs"/>
            </a:rPr>
            <a:t>（今後の方針）</a:t>
          </a:r>
          <a:endParaRPr lang="ja-JP" altLang="ja-JP" sz="1400">
            <a:effectLst/>
            <a:latin typeface="+mn-ea"/>
            <a:ea typeface="+mn-ea"/>
          </a:endParaRPr>
        </a:p>
        <a:p>
          <a:pPr eaLnBrk="1" fontAlgn="auto" latinLnBrk="0" hangingPunct="1"/>
          <a:r>
            <a:rPr kumimoji="1" lang="ja-JP" altLang="ja-JP" sz="1400" b="0" i="0" baseline="0">
              <a:solidFill>
                <a:schemeClr val="dk1"/>
              </a:solidFill>
              <a:effectLst/>
              <a:latin typeface="+mn-ea"/>
              <a:ea typeface="+mn-ea"/>
              <a:cs typeface="+mn-cs"/>
            </a:rPr>
            <a:t>　</a:t>
          </a:r>
          <a:r>
            <a:rPr kumimoji="1" lang="ja-JP" altLang="en-US"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5</a:t>
          </a:r>
          <a:r>
            <a:rPr kumimoji="1" lang="ja-JP" altLang="ja-JP" sz="1400" b="0" i="0" baseline="0">
              <a:solidFill>
                <a:schemeClr val="dk1"/>
              </a:solidFill>
              <a:effectLst/>
              <a:latin typeface="+mn-ea"/>
              <a:ea typeface="+mn-ea"/>
              <a:cs typeface="+mn-cs"/>
            </a:rPr>
            <a:t>年度に</a:t>
          </a:r>
          <a:r>
            <a:rPr kumimoji="1" lang="en-US" altLang="ja-JP" sz="1400" b="0" i="0" baseline="0">
              <a:solidFill>
                <a:schemeClr val="dk1"/>
              </a:solidFill>
              <a:effectLst/>
              <a:latin typeface="+mn-ea"/>
              <a:ea typeface="+mn-ea"/>
              <a:cs typeface="+mn-cs"/>
            </a:rPr>
            <a:t>7</a:t>
          </a:r>
          <a:r>
            <a:rPr kumimoji="1" lang="ja-JP" altLang="ja-JP" sz="1400" b="0" i="0" baseline="0">
              <a:solidFill>
                <a:schemeClr val="dk1"/>
              </a:solidFill>
              <a:effectLst/>
              <a:latin typeface="+mn-ea"/>
              <a:ea typeface="+mn-ea"/>
              <a:cs typeface="+mn-cs"/>
            </a:rPr>
            <a:t>年ぶりに取り崩しを行い、基金残高が減少したが、令和</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年度は取り崩しを行わず、利子分の積み立てを行ったため微増となった。財政調整基金の取り崩しを抑えつつ、いかに持続可能な財政運営を行うかが今後も課題となる。</a:t>
          </a:r>
          <a:endParaRPr lang="ja-JP" altLang="ja-JP" sz="1400">
            <a:effectLst/>
            <a:latin typeface="+mn-ea"/>
            <a:ea typeface="+mn-ea"/>
          </a:endParaRPr>
        </a:p>
        <a:p>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前年度と比較して</a:t>
          </a:r>
          <a:r>
            <a:rPr kumimoji="1" lang="en-US" altLang="ja-JP" sz="1100" b="0">
              <a:solidFill>
                <a:schemeClr val="dk1"/>
              </a:solidFill>
              <a:effectLst/>
              <a:latin typeface="+mn-lt"/>
              <a:ea typeface="+mn-ea"/>
              <a:cs typeface="+mn-cs"/>
            </a:rPr>
            <a:t>0.02</a:t>
          </a:r>
          <a:r>
            <a:rPr kumimoji="1" lang="ja-JP" altLang="ja-JP" sz="1100" b="0">
              <a:solidFill>
                <a:schemeClr val="dk1"/>
              </a:solidFill>
              <a:effectLst/>
              <a:latin typeface="+mn-lt"/>
              <a:ea typeface="+mn-ea"/>
              <a:cs typeface="+mn-cs"/>
            </a:rPr>
            <a:t>ポイント低下したものの、類似団体と比較して高い</a:t>
          </a:r>
          <a:endParaRPr lang="ja-JP" altLang="ja-JP" sz="1400" b="0">
            <a:effectLst/>
          </a:endParaRPr>
        </a:p>
        <a:p>
          <a:r>
            <a:rPr kumimoji="1" lang="ja-JP" altLang="ja-JP" sz="1100" b="0">
              <a:solidFill>
                <a:schemeClr val="dk1"/>
              </a:solidFill>
              <a:effectLst/>
              <a:latin typeface="+mn-lt"/>
              <a:ea typeface="+mn-ea"/>
              <a:cs typeface="+mn-cs"/>
            </a:rPr>
            <a:t>数値を維持している。基幹収入である税の徴収強化等、引き続き安定的な歳入の確保に努める。</a:t>
          </a:r>
          <a:endParaRPr lang="ja-JP" altLang="ja-JP" sz="1400" b="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年度の経常収支比率は</a:t>
          </a:r>
          <a:r>
            <a:rPr kumimoji="1" lang="en-US" altLang="ja-JP" sz="1100" b="0">
              <a:solidFill>
                <a:schemeClr val="dk1"/>
              </a:solidFill>
              <a:effectLst/>
              <a:latin typeface="+mn-lt"/>
              <a:ea typeface="+mn-ea"/>
              <a:cs typeface="+mn-cs"/>
            </a:rPr>
            <a:t>93.3</a:t>
          </a:r>
          <a:r>
            <a:rPr kumimoji="1" lang="ja-JP" altLang="ja-JP" sz="1100" b="0">
              <a:solidFill>
                <a:schemeClr val="dk1"/>
              </a:solidFill>
              <a:effectLst/>
              <a:latin typeface="+mn-lt"/>
              <a:ea typeface="+mn-ea"/>
              <a:cs typeface="+mn-cs"/>
            </a:rPr>
            <a:t>％で、前年度より</a:t>
          </a:r>
          <a:r>
            <a:rPr kumimoji="1" lang="en-US" altLang="ja-JP" sz="1100" b="0">
              <a:solidFill>
                <a:schemeClr val="dk1"/>
              </a:solidFill>
              <a:effectLst/>
              <a:latin typeface="+mn-lt"/>
              <a:ea typeface="+mn-ea"/>
              <a:cs typeface="+mn-cs"/>
            </a:rPr>
            <a:t>3.4</a:t>
          </a:r>
          <a:r>
            <a:rPr kumimoji="1" lang="ja-JP" altLang="ja-JP" sz="1100" b="0">
              <a:solidFill>
                <a:schemeClr val="dk1"/>
              </a:solidFill>
              <a:effectLst/>
              <a:latin typeface="+mn-lt"/>
              <a:ea typeface="+mn-ea"/>
              <a:cs typeface="+mn-cs"/>
            </a:rPr>
            <a:t>ポイント低下している。</a:t>
          </a:r>
          <a:endParaRPr lang="ja-JP" altLang="ja-JP" sz="1400" b="0">
            <a:effectLst/>
          </a:endParaRPr>
        </a:p>
        <a:p>
          <a:pPr eaLnBrk="1" fontAlgn="auto" latinLnBrk="0" hangingPunct="1"/>
          <a:r>
            <a:rPr kumimoji="1" lang="ja-JP" altLang="en-US" sz="1100" b="0">
              <a:solidFill>
                <a:schemeClr val="dk1"/>
              </a:solidFill>
              <a:effectLst/>
              <a:latin typeface="+mn-lt"/>
              <a:ea typeface="+mn-ea"/>
              <a:cs typeface="+mn-cs"/>
            </a:rPr>
            <a:t>人件</a:t>
          </a:r>
          <a:r>
            <a:rPr kumimoji="1" lang="ja-JP" altLang="ja-JP" sz="1100" b="0">
              <a:solidFill>
                <a:schemeClr val="dk1"/>
              </a:solidFill>
              <a:effectLst/>
              <a:latin typeface="+mn-lt"/>
              <a:ea typeface="+mn-ea"/>
              <a:cs typeface="+mn-cs"/>
            </a:rPr>
            <a:t>費や扶助費など分子である経常経費充当一般財源が増加した以上に、</a:t>
          </a:r>
          <a:r>
            <a:rPr kumimoji="1" lang="ja-JP" altLang="en-US" sz="1100" b="0">
              <a:solidFill>
                <a:schemeClr val="dk1"/>
              </a:solidFill>
              <a:effectLst/>
              <a:latin typeface="+mn-lt"/>
              <a:ea typeface="+mn-ea"/>
              <a:cs typeface="+mn-cs"/>
            </a:rPr>
            <a:t>市税や</a:t>
          </a:r>
          <a:r>
            <a:rPr kumimoji="1" lang="ja-JP" altLang="ja-JP" sz="1100" b="0">
              <a:solidFill>
                <a:schemeClr val="dk1"/>
              </a:solidFill>
              <a:effectLst/>
              <a:latin typeface="+mn-lt"/>
              <a:ea typeface="+mn-ea"/>
              <a:cs typeface="+mn-cs"/>
            </a:rPr>
            <a:t>地方交付税など分母である経常一般財源が増加したことが比率低下の要因である。新たな市民ニーズに応えていくためには、引き続き行革の視点での既存事業の見直しや、新たな財源の確保に努める必要がある。</a:t>
          </a:r>
          <a:endParaRPr lang="ja-JP" altLang="ja-JP" sz="1400" b="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94072"/>
          <a:ext cx="8382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110807</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0707"/>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110807</xdr:rowOff>
    </xdr:from>
    <xdr:to>
      <xdr:col>15</xdr:col>
      <xdr:colOff>82550</xdr:colOff>
      <xdr:row>63</xdr:row>
      <xdr:rowOff>5715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4070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706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158449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60007</xdr:rowOff>
    </xdr:from>
    <xdr:to>
      <xdr:col>15</xdr:col>
      <xdr:colOff>133350</xdr:colOff>
      <xdr:row>62</xdr:row>
      <xdr:rowOff>161607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人件費・物件費等の決算額が低くなっている要因として、ゴミ処理、消防及び福祉といった事務を一部事務組合で行っていることが挙げられる。一部事務組合を含めた連結決算も視野に入れた財政運営が求め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82610</xdr:rowOff>
    </xdr:from>
    <xdr:to>
      <xdr:col>23</xdr:col>
      <xdr:colOff>133350</xdr:colOff>
      <xdr:row>80</xdr:row>
      <xdr:rowOff>101214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8610"/>
          <a:ext cx="8382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82610</xdr:rowOff>
    </xdr:from>
    <xdr:to>
      <xdr:col>19</xdr:col>
      <xdr:colOff>133350</xdr:colOff>
      <xdr:row>80</xdr:row>
      <xdr:rowOff>88426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98610"/>
          <a:ext cx="8890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75236</xdr:rowOff>
    </xdr:from>
    <xdr:to>
      <xdr:col>15</xdr:col>
      <xdr:colOff>82550</xdr:colOff>
      <xdr:row>80</xdr:row>
      <xdr:rowOff>88426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123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65456</xdr:rowOff>
    </xdr:from>
    <xdr:to>
      <xdr:col>11</xdr:col>
      <xdr:colOff>31750</xdr:colOff>
      <xdr:row>80</xdr:row>
      <xdr:rowOff>75236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1456"/>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50414</xdr:rowOff>
    </xdr:from>
    <xdr:to>
      <xdr:col>23</xdr:col>
      <xdr:colOff>184150</xdr:colOff>
      <xdr:row>80</xdr:row>
      <xdr:rowOff>152014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143141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31810</xdr:rowOff>
    </xdr:from>
    <xdr:to>
      <xdr:col>19</xdr:col>
      <xdr:colOff>184150</xdr:colOff>
      <xdr:row>80</xdr:row>
      <xdr:rowOff>133410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143587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37626</xdr:rowOff>
    </xdr:from>
    <xdr:to>
      <xdr:col>15</xdr:col>
      <xdr:colOff>133350</xdr:colOff>
      <xdr:row>80</xdr:row>
      <xdr:rowOff>139226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149403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24436</xdr:rowOff>
    </xdr:from>
    <xdr:to>
      <xdr:col>11</xdr:col>
      <xdr:colOff>82550</xdr:colOff>
      <xdr:row>80</xdr:row>
      <xdr:rowOff>126036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136213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14656</xdr:rowOff>
    </xdr:from>
    <xdr:to>
      <xdr:col>7</xdr:col>
      <xdr:colOff>31750</xdr:colOff>
      <xdr:row>80</xdr:row>
      <xdr:rowOff>116256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126433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ポイント、全国市平均と比べ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ポイント上回っている。指数が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を上回っているが、地域間での給与水準に配慮して支給されている地域手当については、国の基準では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％のところを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％に抑制している。結果、地域手当抑制後のラスパイレス指数は</a:t>
          </a:r>
          <a:r>
            <a:rPr kumimoji="1" lang="en-US" altLang="ja-JP" sz="1100">
              <a:solidFill>
                <a:schemeClr val="dk1"/>
              </a:solidFill>
              <a:effectLst/>
              <a:latin typeface="+mn-lt"/>
              <a:ea typeface="+mn-ea"/>
              <a:cs typeface="+mn-cs"/>
            </a:rPr>
            <a:t>98.3</a:t>
          </a:r>
          <a:r>
            <a:rPr kumimoji="1" lang="ja-JP" altLang="ja-JP" sz="1100">
              <a:solidFill>
                <a:schemeClr val="dk1"/>
              </a:solidFill>
              <a:effectLst/>
              <a:latin typeface="+mn-lt"/>
              <a:ea typeface="+mn-ea"/>
              <a:cs typeface="+mn-cs"/>
            </a:rPr>
            <a:t>となる。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807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次定員管理計画（令和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基づき適正化に努めている。福祉や教育分野での行政需要、地方分権の進展への対応や多種多様な行政課題への対応が求められる一方、職員数を削減することで市民サービスの低下や職員の過重な負担を招かないようにする必要がある。こうした状況を踏まえ、人員削減を前提にするのではなく、限られた人的資源で業務効率を最大限に高め、事務事業の内容や業務量、担い手等を考慮しながら、職員数の最終目標を定め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152082</xdr:rowOff>
    </xdr:from>
    <xdr:to>
      <xdr:col>81</xdr:col>
      <xdr:colOff>44450</xdr:colOff>
      <xdr:row>60</xdr:row>
      <xdr:rowOff>154094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9082"/>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60</xdr:row>
      <xdr:rowOff>152082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70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140018</xdr:rowOff>
    </xdr:from>
    <xdr:to>
      <xdr:col>72</xdr:col>
      <xdr:colOff>203200</xdr:colOff>
      <xdr:row>60</xdr:row>
      <xdr:rowOff>152082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270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60</xdr:row>
      <xdr:rowOff>154094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390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103294</xdr:rowOff>
    </xdr:from>
    <xdr:to>
      <xdr:col>81</xdr:col>
      <xdr:colOff>95250</xdr:colOff>
      <xdr:row>61</xdr:row>
      <xdr:rowOff>33444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119821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101282</xdr:rowOff>
    </xdr:from>
    <xdr:to>
      <xdr:col>77</xdr:col>
      <xdr:colOff>95250</xdr:colOff>
      <xdr:row>61</xdr:row>
      <xdr:rowOff>31432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101282</xdr:rowOff>
    </xdr:from>
    <xdr:to>
      <xdr:col>68</xdr:col>
      <xdr:colOff>203200</xdr:colOff>
      <xdr:row>61</xdr:row>
      <xdr:rowOff>31432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游ゴシック" panose="020B0400000000000000" pitchFamily="50" charset="-128"/>
            </a:rPr>
            <a:t>準元利償還金（債務負担行為分及び公営企業分及び一組分）の増などにより分子が前年度より大きくなったが、標準財政規模の増により分母も前年度より大きくなった。その結果、単年度では前年度より比率が</a:t>
          </a:r>
          <a:r>
            <a:rPr kumimoji="1" lang="en-US" altLang="ja-JP" sz="1100">
              <a:latin typeface="游ゴシック　本文"/>
              <a:ea typeface="游ゴシック" panose="020B0400000000000000" pitchFamily="50" charset="-128"/>
            </a:rPr>
            <a:t>0.3</a:t>
          </a:r>
          <a:r>
            <a:rPr kumimoji="1" lang="ja-JP" altLang="en-US" sz="1100">
              <a:latin typeface="游ゴシック　本文"/>
              <a:ea typeface="游ゴシック" panose="020B0400000000000000" pitchFamily="50" charset="-128"/>
            </a:rPr>
            <a:t>ポイント増加し、</a:t>
          </a:r>
          <a:r>
            <a:rPr kumimoji="1" lang="en-US" altLang="ja-JP" sz="1100">
              <a:latin typeface="游ゴシック　本文"/>
              <a:ea typeface="游ゴシック" panose="020B0400000000000000" pitchFamily="50" charset="-128"/>
            </a:rPr>
            <a:t>3</a:t>
          </a:r>
          <a:r>
            <a:rPr kumimoji="1" lang="ja-JP" altLang="en-US" sz="1100">
              <a:latin typeface="游ゴシック　本文"/>
              <a:ea typeface="游ゴシック" panose="020B0400000000000000" pitchFamily="50" charset="-128"/>
            </a:rPr>
            <a:t>カ年平均では</a:t>
          </a:r>
          <a:r>
            <a:rPr kumimoji="1" lang="en-US" altLang="ja-JP" sz="1100">
              <a:latin typeface="游ゴシック　本文"/>
              <a:ea typeface="游ゴシック" panose="020B0400000000000000" pitchFamily="50" charset="-128"/>
            </a:rPr>
            <a:t>0.1</a:t>
          </a:r>
          <a:r>
            <a:rPr kumimoji="1" lang="ja-JP" altLang="en-US" sz="1100">
              <a:latin typeface="游ゴシック　本文"/>
              <a:ea typeface="游ゴシック" panose="020B0400000000000000" pitchFamily="50" charset="-128"/>
            </a:rPr>
            <a:t>ポイント上昇した。今後、新庁舎等建設事業などに係る地方債の償還が始まることで比率の上昇が見込まれるため、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113454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919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113454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919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113454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919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105410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276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一般会計等の地方債残高の増加及び基準財政需要額算入見込額の減少等の要因により、前年度より分子が大きくなったため、</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ポイント上昇した。令和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年度までの継続費事業である新庁舎等建設事業等の影響により、基金の減少や地方債残高の増加により比率が上昇することが見込まれることから、今後も事業実施の適正化を図り、財政の健全化に努める。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112849</xdr:rowOff>
    </xdr:from>
    <xdr:to>
      <xdr:col>81</xdr:col>
      <xdr:colOff>44450</xdr:colOff>
      <xdr:row>15</xdr:row>
      <xdr:rowOff>27577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1314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5987</xdr:rowOff>
    </xdr:from>
    <xdr:to>
      <xdr:col>77</xdr:col>
      <xdr:colOff>44450</xdr:colOff>
      <xdr:row>14</xdr:row>
      <xdr:rowOff>112849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0628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100451</xdr:rowOff>
    </xdr:from>
    <xdr:to>
      <xdr:col>72</xdr:col>
      <xdr:colOff>203200</xdr:colOff>
      <xdr:row>14</xdr:row>
      <xdr:rowOff>5987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329301"/>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100451</xdr:rowOff>
    </xdr:from>
    <xdr:to>
      <xdr:col>68</xdr:col>
      <xdr:colOff>152400</xdr:colOff>
      <xdr:row>14</xdr:row>
      <xdr:rowOff>10583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329301"/>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148227</xdr:rowOff>
    </xdr:from>
    <xdr:to>
      <xdr:col>81</xdr:col>
      <xdr:colOff>95250</xdr:colOff>
      <xdr:row>15</xdr:row>
      <xdr:rowOff>78377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120304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62049</xdr:rowOff>
    </xdr:from>
    <xdr:to>
      <xdr:col>77</xdr:col>
      <xdr:colOff>95250</xdr:colOff>
      <xdr:row>14</xdr:row>
      <xdr:rowOff>163649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148426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4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41564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49651</xdr:rowOff>
    </xdr:from>
    <xdr:to>
      <xdr:col>68</xdr:col>
      <xdr:colOff>203200</xdr:colOff>
      <xdr:row>13</xdr:row>
      <xdr:rowOff>151251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161428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04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は、議員等への報酬も含まれるが多くは職員人件費である。職員数は、定員管理計画に基づき管理を行っている。また、定年退職を迎える職員数がピークを過ぎつつあることや年齢構成が平準化されてきていることにより、人件費は概ね横ばいで推移す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物件費に係る経常収支比率は、前年度より</a:t>
          </a:r>
          <a:r>
            <a:rPr kumimoji="1" lang="en-US" altLang="ja-JP" sz="1100" b="0">
              <a:solidFill>
                <a:schemeClr val="dk1"/>
              </a:solidFill>
              <a:effectLst/>
              <a:latin typeface="+mn-lt"/>
              <a:ea typeface="+mn-ea"/>
              <a:cs typeface="+mn-cs"/>
            </a:rPr>
            <a:t>0.3</a:t>
          </a:r>
          <a:r>
            <a:rPr kumimoji="1" lang="ja-JP" altLang="ja-JP" sz="1100" b="0">
              <a:solidFill>
                <a:schemeClr val="dk1"/>
              </a:solidFill>
              <a:effectLst/>
              <a:latin typeface="+mn-lt"/>
              <a:ea typeface="+mn-ea"/>
              <a:cs typeface="+mn-cs"/>
            </a:rPr>
            <a:t>ポイント減の</a:t>
          </a:r>
          <a:r>
            <a:rPr kumimoji="1" lang="en-US" altLang="ja-JP" sz="1100" b="0">
              <a:solidFill>
                <a:schemeClr val="dk1"/>
              </a:solidFill>
              <a:effectLst/>
              <a:latin typeface="+mn-lt"/>
              <a:ea typeface="+mn-ea"/>
              <a:cs typeface="+mn-cs"/>
            </a:rPr>
            <a:t>13.9</a:t>
          </a:r>
          <a:r>
            <a:rPr kumimoji="1" lang="ja-JP" altLang="ja-JP" sz="1100" b="0">
              <a:solidFill>
                <a:schemeClr val="dk1"/>
              </a:solidFill>
              <a:effectLst/>
              <a:latin typeface="+mn-lt"/>
              <a:ea typeface="+mn-ea"/>
              <a:cs typeface="+mn-cs"/>
            </a:rPr>
            <a:t>％となっており、引き続き類似団体平均を下回っている。ただし、今後民間委託や事務の効率化を進めていくと、委託料及び電算機器の更新費などの物件費が上昇していくことが予想されるため、そのような状況下でいかに抑制していくかが課題となる。</a:t>
          </a:r>
          <a:endParaRPr lang="ja-JP" altLang="ja-JP" b="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22225</xdr:rowOff>
    </xdr:from>
    <xdr:to>
      <xdr:col>82</xdr:col>
      <xdr:colOff>107950</xdr:colOff>
      <xdr:row>15</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939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96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30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1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142875</xdr:rowOff>
    </xdr:from>
    <xdr:to>
      <xdr:col>82</xdr:col>
      <xdr:colOff>158750</xdr:colOff>
      <xdr:row>15</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159402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28575</xdr:rowOff>
    </xdr:from>
    <xdr:to>
      <xdr:col>74</xdr:col>
      <xdr:colOff>31750</xdr:colOff>
      <xdr:row>14</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140352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a:t>
          </a:r>
          <a:r>
            <a:rPr kumimoji="1" lang="ja-JP" altLang="en-US" sz="1100">
              <a:solidFill>
                <a:schemeClr val="dk1"/>
              </a:solidFill>
              <a:effectLst/>
              <a:latin typeface="+mn-lt"/>
              <a:ea typeface="+mn-ea"/>
              <a:cs typeface="+mn-cs"/>
            </a:rPr>
            <a:t>と同じ</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となった。類似団体平均を下回っているが、扶助費は法令に基づき支出する経費が多く、任意に削減することが困難である。市の単独事業の見直しなど、給付水準や給付と負担の関係について、引き続き幅広い議論が必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32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136525</xdr:rowOff>
    </xdr:from>
    <xdr:to>
      <xdr:col>19</xdr:col>
      <xdr:colOff>187325</xdr:colOff>
      <xdr:row>56</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66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136525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3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37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85725</xdr:rowOff>
    </xdr:from>
    <xdr:to>
      <xdr:col>15</xdr:col>
      <xdr:colOff>149225</xdr:colOff>
      <xdr:row>56</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26052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66675</xdr:rowOff>
    </xdr:from>
    <xdr:to>
      <xdr:col>6</xdr:col>
      <xdr:colOff>171450</xdr:colOff>
      <xdr:row>55</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％となっており、類似団体平均を下回っている。</a:t>
          </a:r>
          <a:endParaRPr lang="ja-JP" altLang="ja-JP" sz="1400">
            <a:effectLst/>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516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133858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05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33274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8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8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44721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83058</xdr:rowOff>
    </xdr:from>
    <xdr:to>
      <xdr:col>78</xdr:col>
      <xdr:colOff>120650</xdr:colOff>
      <xdr:row>58</xdr:row>
      <xdr:rowOff>13208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169435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94251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上回っているのは、ごみ処理、消防、福祉等の事務を一部事務組合で行っており、負担金の割合が高いことが主要因である。一部事務組合の運営も視野に入れた財政運営が求め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13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1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公債費に係る経常収支比率は、前年度より</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14.4%</a:t>
          </a:r>
          <a:r>
            <a:rPr kumimoji="1" lang="ja-JP" altLang="ja-JP" sz="1050">
              <a:solidFill>
                <a:schemeClr val="dk1"/>
              </a:solidFill>
              <a:effectLst/>
              <a:latin typeface="+mn-lt"/>
              <a:ea typeface="+mn-ea"/>
              <a:cs typeface="+mn-cs"/>
            </a:rPr>
            <a:t>となった。ＪＲ西口関連工事や小学校耐震化工事の償還が終了したこと</a:t>
          </a:r>
          <a:r>
            <a:rPr kumimoji="1" lang="ja-JP" altLang="en-US" sz="1050">
              <a:solidFill>
                <a:schemeClr val="dk1"/>
              </a:solidFill>
              <a:effectLst/>
              <a:latin typeface="+mn-lt"/>
              <a:ea typeface="+mn-ea"/>
              <a:cs typeface="+mn-cs"/>
            </a:rPr>
            <a:t>による減が済生会病院建設</a:t>
          </a:r>
          <a:r>
            <a:rPr kumimoji="1" lang="ja-JP" altLang="ja-JP" sz="1050">
              <a:solidFill>
                <a:schemeClr val="dk1"/>
              </a:solidFill>
              <a:effectLst/>
              <a:latin typeface="+mn-lt"/>
              <a:ea typeface="+mn-ea"/>
              <a:cs typeface="+mn-cs"/>
            </a:rPr>
            <a:t>などに係る借入の本格償還</a:t>
          </a:r>
          <a:r>
            <a:rPr kumimoji="1" lang="ja-JP" altLang="en-US" sz="1050">
              <a:solidFill>
                <a:schemeClr val="dk1"/>
              </a:solidFill>
              <a:effectLst/>
              <a:latin typeface="+mn-lt"/>
              <a:ea typeface="+mn-ea"/>
              <a:cs typeface="+mn-cs"/>
            </a:rPr>
            <a:t>開始による増を上回った</a:t>
          </a:r>
          <a:r>
            <a:rPr kumimoji="1" lang="ja-JP" altLang="ja-JP" sz="1050">
              <a:solidFill>
                <a:schemeClr val="dk1"/>
              </a:solidFill>
              <a:effectLst/>
              <a:latin typeface="+mn-lt"/>
              <a:ea typeface="+mn-ea"/>
              <a:cs typeface="+mn-cs"/>
            </a:rPr>
            <a:t>ことにより分子である経常経費充当一般財源が</a:t>
          </a:r>
          <a:r>
            <a:rPr kumimoji="1" lang="ja-JP" altLang="en-US" sz="1050">
              <a:solidFill>
                <a:schemeClr val="dk1"/>
              </a:solidFill>
              <a:effectLst/>
              <a:latin typeface="+mn-lt"/>
              <a:ea typeface="+mn-ea"/>
              <a:cs typeface="+mn-cs"/>
            </a:rPr>
            <a:t>減少したことなどが比率減少の要因である。</a:t>
          </a:r>
          <a:r>
            <a:rPr kumimoji="1" lang="ja-JP" altLang="ja-JP" sz="1050">
              <a:solidFill>
                <a:schemeClr val="dk1"/>
              </a:solidFill>
              <a:effectLst/>
              <a:latin typeface="+mn-lt"/>
              <a:ea typeface="+mn-ea"/>
              <a:cs typeface="+mn-cs"/>
            </a:rPr>
            <a:t>今後は新庁舎等建設事業などに係る地方債の償還が本格化する見通しであることから</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普通建設事業を行う場合は、特定財源の確保などを行い、地方債の新規発行を抑制する必要がある。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57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7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54611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78.9</a:t>
          </a:r>
          <a:r>
            <a:rPr kumimoji="1" lang="ja-JP" altLang="ja-JP" sz="1100">
              <a:solidFill>
                <a:schemeClr val="dk1"/>
              </a:solidFill>
              <a:effectLst/>
              <a:latin typeface="+mn-lt"/>
              <a:ea typeface="+mn-ea"/>
              <a:cs typeface="+mn-cs"/>
            </a:rPr>
            <a:t>％となっている。物件費や扶助費など分子である経常経費充当一般財源が増加した以上に、地方交付税など分母である経常一般財源が増加したことが比率減少の要因である。今後、引き続き扶助費の伸びが見込まれる中、各性質別歳出をいかに抑制していくかが重要とな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926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76</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7315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74</xdr:row>
      <xdr:rowOff>149860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731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165863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37160"/>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75709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0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169786</xdr:rowOff>
    </xdr:from>
    <xdr:to>
      <xdr:col>29</xdr:col>
      <xdr:colOff>127000</xdr:colOff>
      <xdr:row>19</xdr:row>
      <xdr:rowOff>53835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3511"/>
          <a:ext cx="647700" cy="55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53835</xdr:rowOff>
    </xdr:from>
    <xdr:to>
      <xdr:col>26</xdr:col>
      <xdr:colOff>50800</xdr:colOff>
      <xdr:row>19</xdr:row>
      <xdr:rowOff>77102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9010"/>
          <a:ext cx="698500" cy="23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58014</xdr:rowOff>
    </xdr:from>
    <xdr:to>
      <xdr:col>22</xdr:col>
      <xdr:colOff>114300</xdr:colOff>
      <xdr:row>19</xdr:row>
      <xdr:rowOff>77102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63189"/>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58014</xdr:rowOff>
    </xdr:from>
    <xdr:to>
      <xdr:col>18</xdr:col>
      <xdr:colOff>177800</xdr:colOff>
      <xdr:row>19</xdr:row>
      <xdr:rowOff>74676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3189"/>
          <a:ext cx="698500" cy="1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118986</xdr:rowOff>
    </xdr:from>
    <xdr:to>
      <xdr:col>29</xdr:col>
      <xdr:colOff>177800</xdr:colOff>
      <xdr:row>19</xdr:row>
      <xdr:rowOff>49136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2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91063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3035</xdr:rowOff>
    </xdr:from>
    <xdr:to>
      <xdr:col>26</xdr:col>
      <xdr:colOff>101600</xdr:colOff>
      <xdr:row>19</xdr:row>
      <xdr:rowOff>104635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114812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26302</xdr:rowOff>
    </xdr:from>
    <xdr:to>
      <xdr:col>22</xdr:col>
      <xdr:colOff>165100</xdr:colOff>
      <xdr:row>19</xdr:row>
      <xdr:rowOff>127902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1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138079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7214</xdr:rowOff>
    </xdr:from>
    <xdr:to>
      <xdr:col>19</xdr:col>
      <xdr:colOff>38100</xdr:colOff>
      <xdr:row>19</xdr:row>
      <xdr:rowOff>108814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118991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23876</xdr:rowOff>
    </xdr:from>
    <xdr:to>
      <xdr:col>15</xdr:col>
      <xdr:colOff>101600</xdr:colOff>
      <xdr:row>19</xdr:row>
      <xdr:rowOff>125476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9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135653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135916</xdr:rowOff>
    </xdr:from>
    <xdr:to>
      <xdr:col>29</xdr:col>
      <xdr:colOff>127000</xdr:colOff>
      <xdr:row>36</xdr:row>
      <xdr:rowOff>161813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89166"/>
          <a:ext cx="647700" cy="25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158645</xdr:rowOff>
    </xdr:from>
    <xdr:to>
      <xdr:col>26</xdr:col>
      <xdr:colOff>50800</xdr:colOff>
      <xdr:row>36</xdr:row>
      <xdr:rowOff>161813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11895"/>
          <a:ext cx="6985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158645</xdr:rowOff>
    </xdr:from>
    <xdr:to>
      <xdr:col>22</xdr:col>
      <xdr:colOff>114300</xdr:colOff>
      <xdr:row>36</xdr:row>
      <xdr:rowOff>163772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11895"/>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156881</xdr:rowOff>
    </xdr:from>
    <xdr:to>
      <xdr:col>18</xdr:col>
      <xdr:colOff>177800</xdr:colOff>
      <xdr:row>36</xdr:row>
      <xdr:rowOff>163772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10131"/>
          <a:ext cx="698500" cy="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85116</xdr:rowOff>
    </xdr:from>
    <xdr:to>
      <xdr:col>29</xdr:col>
      <xdr:colOff>177800</xdr:colOff>
      <xdr:row>37</xdr:row>
      <xdr:rowOff>15266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8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57193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111013</xdr:rowOff>
    </xdr:from>
    <xdr:to>
      <xdr:col>26</xdr:col>
      <xdr:colOff>101600</xdr:colOff>
      <xdr:row>37</xdr:row>
      <xdr:rowOff>41163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64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107845</xdr:rowOff>
    </xdr:from>
    <xdr:to>
      <xdr:col>22</xdr:col>
      <xdr:colOff>165100</xdr:colOff>
      <xdr:row>37</xdr:row>
      <xdr:rowOff>37995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6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22772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112972</xdr:rowOff>
    </xdr:from>
    <xdr:to>
      <xdr:col>19</xdr:col>
      <xdr:colOff>38100</xdr:colOff>
      <xdr:row>37</xdr:row>
      <xdr:rowOff>43122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27899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106081</xdr:rowOff>
    </xdr:from>
    <xdr:to>
      <xdr:col>15</xdr:col>
      <xdr:colOff>101600</xdr:colOff>
      <xdr:row>37</xdr:row>
      <xdr:rowOff>36231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6051</xdr:rowOff>
    </xdr:from>
    <xdr:to>
      <xdr:col>24</xdr:col>
      <xdr:colOff>63500</xdr:colOff>
      <xdr:row>37</xdr:row>
      <xdr:rowOff>81064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9701"/>
          <a:ext cx="838200" cy="7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81064</xdr:rowOff>
    </xdr:from>
    <xdr:to>
      <xdr:col>19</xdr:col>
      <xdr:colOff>177800</xdr:colOff>
      <xdr:row>37</xdr:row>
      <xdr:rowOff>100495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471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58008</xdr:rowOff>
    </xdr:from>
    <xdr:to>
      <xdr:col>15</xdr:col>
      <xdr:colOff>50800</xdr:colOff>
      <xdr:row>37</xdr:row>
      <xdr:rowOff>100495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1658"/>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58008</xdr:rowOff>
    </xdr:from>
    <xdr:to>
      <xdr:col>10</xdr:col>
      <xdr:colOff>114300</xdr:colOff>
      <xdr:row>37</xdr:row>
      <xdr:rowOff>62874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1658"/>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126701</xdr:rowOff>
    </xdr:from>
    <xdr:to>
      <xdr:col>24</xdr:col>
      <xdr:colOff>114300</xdr:colOff>
      <xdr:row>37</xdr:row>
      <xdr:rowOff>56851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105128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30264</xdr:rowOff>
    </xdr:from>
    <xdr:to>
      <xdr:col>20</xdr:col>
      <xdr:colOff>38100</xdr:colOff>
      <xdr:row>37</xdr:row>
      <xdr:rowOff>131864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122991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49695</xdr:rowOff>
    </xdr:from>
    <xdr:to>
      <xdr:col>15</xdr:col>
      <xdr:colOff>101600</xdr:colOff>
      <xdr:row>37</xdr:row>
      <xdr:rowOff>151295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142422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7208</xdr:rowOff>
    </xdr:from>
    <xdr:to>
      <xdr:col>10</xdr:col>
      <xdr:colOff>165100</xdr:colOff>
      <xdr:row>37</xdr:row>
      <xdr:rowOff>108808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99935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12074</xdr:rowOff>
    </xdr:from>
    <xdr:to>
      <xdr:col>6</xdr:col>
      <xdr:colOff>38100</xdr:colOff>
      <xdr:row>37</xdr:row>
      <xdr:rowOff>113674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104801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92824</xdr:rowOff>
    </xdr:from>
    <xdr:to>
      <xdr:col>24</xdr:col>
      <xdr:colOff>63500</xdr:colOff>
      <xdr:row>58</xdr:row>
      <xdr:rowOff>98709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36924"/>
          <a:ext cx="838200" cy="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89921</xdr:rowOff>
    </xdr:from>
    <xdr:to>
      <xdr:col>19</xdr:col>
      <xdr:colOff>177800</xdr:colOff>
      <xdr:row>58</xdr:row>
      <xdr:rowOff>98709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34021"/>
          <a:ext cx="889000" cy="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89921</xdr:rowOff>
    </xdr:from>
    <xdr:to>
      <xdr:col>15</xdr:col>
      <xdr:colOff>50800</xdr:colOff>
      <xdr:row>58</xdr:row>
      <xdr:rowOff>103908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4021"/>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103908</xdr:rowOff>
    </xdr:from>
    <xdr:to>
      <xdr:col>10</xdr:col>
      <xdr:colOff>114300</xdr:colOff>
      <xdr:row>58</xdr:row>
      <xdr:rowOff>109979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8008"/>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42024</xdr:rowOff>
    </xdr:from>
    <xdr:to>
      <xdr:col>24</xdr:col>
      <xdr:colOff>114300</xdr:colOff>
      <xdr:row>58</xdr:row>
      <xdr:rowOff>143624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47909</xdr:rowOff>
    </xdr:from>
    <xdr:to>
      <xdr:col>20</xdr:col>
      <xdr:colOff>38100</xdr:colOff>
      <xdr:row>58</xdr:row>
      <xdr:rowOff>149509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140636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8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39121</xdr:rowOff>
    </xdr:from>
    <xdr:to>
      <xdr:col>15</xdr:col>
      <xdr:colOff>101600</xdr:colOff>
      <xdr:row>58</xdr:row>
      <xdr:rowOff>140721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131848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53108</xdr:rowOff>
    </xdr:from>
    <xdr:to>
      <xdr:col>10</xdr:col>
      <xdr:colOff>165100</xdr:colOff>
      <xdr:row>58</xdr:row>
      <xdr:rowOff>154708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145835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59179</xdr:rowOff>
    </xdr:from>
    <xdr:to>
      <xdr:col>6</xdr:col>
      <xdr:colOff>38100</xdr:colOff>
      <xdr:row>58</xdr:row>
      <xdr:rowOff>160779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151906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136080</xdr:rowOff>
    </xdr:from>
    <xdr:to>
      <xdr:col>24</xdr:col>
      <xdr:colOff>63500</xdr:colOff>
      <xdr:row>78</xdr:row>
      <xdr:rowOff>141263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09180"/>
          <a:ext cx="8382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141263</xdr:rowOff>
    </xdr:from>
    <xdr:to>
      <xdr:col>19</xdr:col>
      <xdr:colOff>177800</xdr:colOff>
      <xdr:row>78</xdr:row>
      <xdr:rowOff>148540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436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148540</xdr:rowOff>
    </xdr:from>
    <xdr:to>
      <xdr:col>15</xdr:col>
      <xdr:colOff>50800</xdr:colOff>
      <xdr:row>78</xdr:row>
      <xdr:rowOff>153493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164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144614</xdr:rowOff>
    </xdr:from>
    <xdr:to>
      <xdr:col>10</xdr:col>
      <xdr:colOff>114300</xdr:colOff>
      <xdr:row>78</xdr:row>
      <xdr:rowOff>153493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7714"/>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85280</xdr:rowOff>
    </xdr:from>
    <xdr:to>
      <xdr:col>24</xdr:col>
      <xdr:colOff>114300</xdr:colOff>
      <xdr:row>79</xdr:row>
      <xdr:rowOff>15430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90463</xdr:rowOff>
    </xdr:from>
    <xdr:to>
      <xdr:col>20</xdr:col>
      <xdr:colOff>38100</xdr:colOff>
      <xdr:row>79</xdr:row>
      <xdr:rowOff>20613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11740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97740</xdr:rowOff>
    </xdr:from>
    <xdr:to>
      <xdr:col>15</xdr:col>
      <xdr:colOff>101600</xdr:colOff>
      <xdr:row>79</xdr:row>
      <xdr:rowOff>27890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19017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102693</xdr:rowOff>
    </xdr:from>
    <xdr:to>
      <xdr:col>10</xdr:col>
      <xdr:colOff>165100</xdr:colOff>
      <xdr:row>79</xdr:row>
      <xdr:rowOff>32843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23970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93814</xdr:rowOff>
    </xdr:from>
    <xdr:to>
      <xdr:col>6</xdr:col>
      <xdr:colOff>38100</xdr:colOff>
      <xdr:row>79</xdr:row>
      <xdr:rowOff>23964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15091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140364</xdr:rowOff>
    </xdr:from>
    <xdr:to>
      <xdr:col>24</xdr:col>
      <xdr:colOff>63500</xdr:colOff>
      <xdr:row>97</xdr:row>
      <xdr:rowOff>72938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99564"/>
          <a:ext cx="838200" cy="10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72938</xdr:rowOff>
    </xdr:from>
    <xdr:to>
      <xdr:col>19</xdr:col>
      <xdr:colOff>177800</xdr:colOff>
      <xdr:row>97</xdr:row>
      <xdr:rowOff>110275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03588"/>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45354</xdr:rowOff>
    </xdr:from>
    <xdr:to>
      <xdr:col>15</xdr:col>
      <xdr:colOff>50800</xdr:colOff>
      <xdr:row>97</xdr:row>
      <xdr:rowOff>110275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76004"/>
          <a:ext cx="889000" cy="6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45354</xdr:rowOff>
    </xdr:from>
    <xdr:to>
      <xdr:col>10</xdr:col>
      <xdr:colOff>114300</xdr:colOff>
      <xdr:row>98</xdr:row>
      <xdr:rowOff>158500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76004"/>
          <a:ext cx="889000" cy="28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89564</xdr:rowOff>
    </xdr:from>
    <xdr:to>
      <xdr:col>24</xdr:col>
      <xdr:colOff>114300</xdr:colOff>
      <xdr:row>97</xdr:row>
      <xdr:rowOff>19714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112441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0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22138</xdr:rowOff>
    </xdr:from>
    <xdr:to>
      <xdr:col>20</xdr:col>
      <xdr:colOff>38100</xdr:colOff>
      <xdr:row>97</xdr:row>
      <xdr:rowOff>123738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140265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2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59475</xdr:rowOff>
    </xdr:from>
    <xdr:to>
      <xdr:col>15</xdr:col>
      <xdr:colOff>101600</xdr:colOff>
      <xdr:row>97</xdr:row>
      <xdr:rowOff>161075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6152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6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166004</xdr:rowOff>
    </xdr:from>
    <xdr:to>
      <xdr:col>10</xdr:col>
      <xdr:colOff>165100</xdr:colOff>
      <xdr:row>97</xdr:row>
      <xdr:rowOff>96154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87281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1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107700</xdr:rowOff>
    </xdr:from>
    <xdr:to>
      <xdr:col>6</xdr:col>
      <xdr:colOff>38100</xdr:colOff>
      <xdr:row>99</xdr:row>
      <xdr:rowOff>37850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28977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700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112878</xdr:rowOff>
    </xdr:from>
    <xdr:to>
      <xdr:col>55</xdr:col>
      <xdr:colOff>0</xdr:colOff>
      <xdr:row>36</xdr:row>
      <xdr:rowOff>119240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85078"/>
          <a:ext cx="8382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107696</xdr:rowOff>
    </xdr:from>
    <xdr:to>
      <xdr:col>50</xdr:col>
      <xdr:colOff>114300</xdr:colOff>
      <xdr:row>36</xdr:row>
      <xdr:rowOff>119240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79896"/>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107696</xdr:rowOff>
    </xdr:from>
    <xdr:to>
      <xdr:col>45</xdr:col>
      <xdr:colOff>177800</xdr:colOff>
      <xdr:row>36</xdr:row>
      <xdr:rowOff>157866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79896"/>
          <a:ext cx="889000" cy="5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68346</xdr:rowOff>
    </xdr:from>
    <xdr:to>
      <xdr:col>41</xdr:col>
      <xdr:colOff>50800</xdr:colOff>
      <xdr:row>36</xdr:row>
      <xdr:rowOff>157866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54746"/>
          <a:ext cx="889000" cy="77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62078</xdr:rowOff>
    </xdr:from>
    <xdr:to>
      <xdr:col>55</xdr:col>
      <xdr:colOff>50800</xdr:colOff>
      <xdr:row>36</xdr:row>
      <xdr:rowOff>163678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84955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68440</xdr:rowOff>
    </xdr:from>
    <xdr:to>
      <xdr:col>50</xdr:col>
      <xdr:colOff>165100</xdr:colOff>
      <xdr:row>36</xdr:row>
      <xdr:rowOff>170040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15117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56896</xdr:rowOff>
    </xdr:from>
    <xdr:to>
      <xdr:col>46</xdr:col>
      <xdr:colOff>38100</xdr:colOff>
      <xdr:row>36</xdr:row>
      <xdr:rowOff>158496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3573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107066</xdr:rowOff>
    </xdr:from>
    <xdr:to>
      <xdr:col>41</xdr:col>
      <xdr:colOff>101600</xdr:colOff>
      <xdr:row>37</xdr:row>
      <xdr:rowOff>37216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53743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17546</xdr:rowOff>
    </xdr:from>
    <xdr:to>
      <xdr:col>36</xdr:col>
      <xdr:colOff>165100</xdr:colOff>
      <xdr:row>32</xdr:row>
      <xdr:rowOff>119146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110273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25748</xdr:rowOff>
    </xdr:from>
    <xdr:to>
      <xdr:col>55</xdr:col>
      <xdr:colOff>0</xdr:colOff>
      <xdr:row>55</xdr:row>
      <xdr:rowOff>48564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55498"/>
          <a:ext cx="838200" cy="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9877</xdr:rowOff>
    </xdr:from>
    <xdr:to>
      <xdr:col>50</xdr:col>
      <xdr:colOff>114300</xdr:colOff>
      <xdr:row>55</xdr:row>
      <xdr:rowOff>48564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268177"/>
          <a:ext cx="889000" cy="21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9877</xdr:rowOff>
    </xdr:from>
    <xdr:to>
      <xdr:col>45</xdr:col>
      <xdr:colOff>177800</xdr:colOff>
      <xdr:row>55</xdr:row>
      <xdr:rowOff>135117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68177"/>
          <a:ext cx="889000" cy="29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135117</xdr:rowOff>
    </xdr:from>
    <xdr:to>
      <xdr:col>41</xdr:col>
      <xdr:colOff>50800</xdr:colOff>
      <xdr:row>57</xdr:row>
      <xdr:rowOff>27360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64867"/>
          <a:ext cx="889000" cy="2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146398</xdr:rowOff>
    </xdr:from>
    <xdr:to>
      <xdr:col>55</xdr:col>
      <xdr:colOff>50800</xdr:colOff>
      <xdr:row>55</xdr:row>
      <xdr:rowOff>76548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169275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169214</xdr:rowOff>
    </xdr:from>
    <xdr:to>
      <xdr:col>50</xdr:col>
      <xdr:colOff>165100</xdr:colOff>
      <xdr:row>55</xdr:row>
      <xdr:rowOff>99364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115891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130527</xdr:rowOff>
    </xdr:from>
    <xdr:to>
      <xdr:col>46</xdr:col>
      <xdr:colOff>38100</xdr:colOff>
      <xdr:row>54</xdr:row>
      <xdr:rowOff>60677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1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77204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9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84317</xdr:rowOff>
    </xdr:from>
    <xdr:to>
      <xdr:col>41</xdr:col>
      <xdr:colOff>101600</xdr:colOff>
      <xdr:row>56</xdr:row>
      <xdr:rowOff>14467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30994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148010</xdr:rowOff>
    </xdr:from>
    <xdr:to>
      <xdr:col>36</xdr:col>
      <xdr:colOff>165100</xdr:colOff>
      <xdr:row>57</xdr:row>
      <xdr:rowOff>78160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69287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96019</xdr:rowOff>
    </xdr:from>
    <xdr:to>
      <xdr:col>55</xdr:col>
      <xdr:colOff>0</xdr:colOff>
      <xdr:row>78</xdr:row>
      <xdr:rowOff>120021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26219"/>
          <a:ext cx="838200" cy="36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120021</xdr:rowOff>
    </xdr:from>
    <xdr:to>
      <xdr:col>50</xdr:col>
      <xdr:colOff>114300</xdr:colOff>
      <xdr:row>78</xdr:row>
      <xdr:rowOff>160007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93121"/>
          <a:ext cx="8890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160007</xdr:rowOff>
    </xdr:from>
    <xdr:to>
      <xdr:col>45</xdr:col>
      <xdr:colOff>177800</xdr:colOff>
      <xdr:row>79</xdr:row>
      <xdr:rowOff>18351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33107"/>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158674</xdr:rowOff>
    </xdr:from>
    <xdr:to>
      <xdr:col>41</xdr:col>
      <xdr:colOff>50800</xdr:colOff>
      <xdr:row>79</xdr:row>
      <xdr:rowOff>18351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31774"/>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45219</xdr:rowOff>
    </xdr:from>
    <xdr:to>
      <xdr:col>55</xdr:col>
      <xdr:colOff>50800</xdr:colOff>
      <xdr:row>76</xdr:row>
      <xdr:rowOff>146819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68095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69221</xdr:rowOff>
    </xdr:from>
    <xdr:to>
      <xdr:col>50</xdr:col>
      <xdr:colOff>165100</xdr:colOff>
      <xdr:row>78</xdr:row>
      <xdr:rowOff>170821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161948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3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109207</xdr:rowOff>
    </xdr:from>
    <xdr:to>
      <xdr:col>46</xdr:col>
      <xdr:colOff>38100</xdr:colOff>
      <xdr:row>79</xdr:row>
      <xdr:rowOff>39357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30484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139001</xdr:rowOff>
    </xdr:from>
    <xdr:to>
      <xdr:col>41</xdr:col>
      <xdr:colOff>101600</xdr:colOff>
      <xdr:row>79</xdr:row>
      <xdr:rowOff>69151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60278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107874</xdr:rowOff>
    </xdr:from>
    <xdr:to>
      <xdr:col>36</xdr:col>
      <xdr:colOff>165100</xdr:colOff>
      <xdr:row>79</xdr:row>
      <xdr:rowOff>38024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29151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144514</xdr:rowOff>
    </xdr:from>
    <xdr:to>
      <xdr:col>55</xdr:col>
      <xdr:colOff>0</xdr:colOff>
      <xdr:row>96</xdr:row>
      <xdr:rowOff>113081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60814"/>
          <a:ext cx="838200" cy="3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83389</xdr:rowOff>
    </xdr:from>
    <xdr:to>
      <xdr:col>50</xdr:col>
      <xdr:colOff>114300</xdr:colOff>
      <xdr:row>94</xdr:row>
      <xdr:rowOff>144514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199689"/>
          <a:ext cx="889000" cy="6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83389</xdr:rowOff>
    </xdr:from>
    <xdr:to>
      <xdr:col>45</xdr:col>
      <xdr:colOff>177800</xdr:colOff>
      <xdr:row>97</xdr:row>
      <xdr:rowOff>70765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99689"/>
          <a:ext cx="889000" cy="50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70765</xdr:rowOff>
    </xdr:from>
    <xdr:to>
      <xdr:col>41</xdr:col>
      <xdr:colOff>50800</xdr:colOff>
      <xdr:row>98</xdr:row>
      <xdr:rowOff>52006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01415"/>
          <a:ext cx="889000" cy="1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62281</xdr:rowOff>
    </xdr:from>
    <xdr:to>
      <xdr:col>55</xdr:col>
      <xdr:colOff>50800</xdr:colOff>
      <xdr:row>96</xdr:row>
      <xdr:rowOff>163881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85158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93714</xdr:rowOff>
    </xdr:from>
    <xdr:to>
      <xdr:col>50</xdr:col>
      <xdr:colOff>165100</xdr:colOff>
      <xdr:row>95</xdr:row>
      <xdr:rowOff>23864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40391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32589</xdr:rowOff>
    </xdr:from>
    <xdr:to>
      <xdr:col>46</xdr:col>
      <xdr:colOff>38100</xdr:colOff>
      <xdr:row>94</xdr:row>
      <xdr:rowOff>134189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150716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9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19965</xdr:rowOff>
    </xdr:from>
    <xdr:to>
      <xdr:col>41</xdr:col>
      <xdr:colOff>101600</xdr:colOff>
      <xdr:row>97</xdr:row>
      <xdr:rowOff>121565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112692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1206</xdr:rowOff>
    </xdr:from>
    <xdr:to>
      <xdr:col>36</xdr:col>
      <xdr:colOff>165100</xdr:colOff>
      <xdr:row>98</xdr:row>
      <xdr:rowOff>102806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93933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98337</xdr:rowOff>
    </xdr:from>
    <xdr:to>
      <xdr:col>85</xdr:col>
      <xdr:colOff>127000</xdr:colOff>
      <xdr:row>76</xdr:row>
      <xdr:rowOff>109689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28537"/>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98337</xdr:rowOff>
    </xdr:from>
    <xdr:to>
      <xdr:col>81</xdr:col>
      <xdr:colOff>50800</xdr:colOff>
      <xdr:row>76</xdr:row>
      <xdr:rowOff>110782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28537"/>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110782</xdr:rowOff>
    </xdr:from>
    <xdr:to>
      <xdr:col>76</xdr:col>
      <xdr:colOff>114300</xdr:colOff>
      <xdr:row>76</xdr:row>
      <xdr:rowOff>126327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4098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126327</xdr:rowOff>
    </xdr:from>
    <xdr:to>
      <xdr:col>71</xdr:col>
      <xdr:colOff>177800</xdr:colOff>
      <xdr:row>76</xdr:row>
      <xdr:rowOff>150330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5652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58889</xdr:rowOff>
    </xdr:from>
    <xdr:to>
      <xdr:col>85</xdr:col>
      <xdr:colOff>177800</xdr:colOff>
      <xdr:row>76</xdr:row>
      <xdr:rowOff>160489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81767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47537</xdr:rowOff>
    </xdr:from>
    <xdr:to>
      <xdr:col>81</xdr:col>
      <xdr:colOff>101600</xdr:colOff>
      <xdr:row>76</xdr:row>
      <xdr:rowOff>149137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165663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59982</xdr:rowOff>
    </xdr:from>
    <xdr:to>
      <xdr:col>76</xdr:col>
      <xdr:colOff>165100</xdr:colOff>
      <xdr:row>76</xdr:row>
      <xdr:rowOff>161582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152709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75527</xdr:rowOff>
    </xdr:from>
    <xdr:to>
      <xdr:col>72</xdr:col>
      <xdr:colOff>38100</xdr:colOff>
      <xdr:row>77</xdr:row>
      <xdr:rowOff>5677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168254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99530</xdr:rowOff>
    </xdr:from>
    <xdr:to>
      <xdr:col>67</xdr:col>
      <xdr:colOff>101600</xdr:colOff>
      <xdr:row>77</xdr:row>
      <xdr:rowOff>29680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20807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2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65570</xdr:rowOff>
    </xdr:from>
    <xdr:to>
      <xdr:col>85</xdr:col>
      <xdr:colOff>127000</xdr:colOff>
      <xdr:row>98</xdr:row>
      <xdr:rowOff>83409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7670"/>
          <a:ext cx="838200" cy="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8429</xdr:rowOff>
    </xdr:from>
    <xdr:to>
      <xdr:col>81</xdr:col>
      <xdr:colOff>50800</xdr:colOff>
      <xdr:row>98</xdr:row>
      <xdr:rowOff>83409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0529"/>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148121</xdr:rowOff>
    </xdr:from>
    <xdr:to>
      <xdr:col>76</xdr:col>
      <xdr:colOff>114300</xdr:colOff>
      <xdr:row>98</xdr:row>
      <xdr:rowOff>8429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78771"/>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148121</xdr:rowOff>
    </xdr:from>
    <xdr:to>
      <xdr:col>71</xdr:col>
      <xdr:colOff>177800</xdr:colOff>
      <xdr:row>98</xdr:row>
      <xdr:rowOff>85311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78771"/>
          <a:ext cx="889000" cy="10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14770</xdr:rowOff>
    </xdr:from>
    <xdr:to>
      <xdr:col>85</xdr:col>
      <xdr:colOff>177800</xdr:colOff>
      <xdr:row>98</xdr:row>
      <xdr:rowOff>116370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101147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32609</xdr:rowOff>
    </xdr:from>
    <xdr:to>
      <xdr:col>81</xdr:col>
      <xdr:colOff>101600</xdr:colOff>
      <xdr:row>98</xdr:row>
      <xdr:rowOff>134209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125336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2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129079</xdr:rowOff>
    </xdr:from>
    <xdr:to>
      <xdr:col>76</xdr:col>
      <xdr:colOff>165100</xdr:colOff>
      <xdr:row>98</xdr:row>
      <xdr:rowOff>59229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50356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97321</xdr:rowOff>
    </xdr:from>
    <xdr:to>
      <xdr:col>72</xdr:col>
      <xdr:colOff>38100</xdr:colOff>
      <xdr:row>98</xdr:row>
      <xdr:rowOff>27471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18598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34511</xdr:rowOff>
    </xdr:from>
    <xdr:to>
      <xdr:col>67</xdr:col>
      <xdr:colOff>101600</xdr:colOff>
      <xdr:row>98</xdr:row>
      <xdr:rowOff>136111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127238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3810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18910"/>
          <a:ext cx="88900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169545</xdr:rowOff>
    </xdr:from>
    <xdr:to>
      <xdr:col>102</xdr:col>
      <xdr:colOff>114300</xdr:colOff>
      <xdr:row>38</xdr:row>
      <xdr:rowOff>3810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34174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124460</xdr:rowOff>
    </xdr:from>
    <xdr:to>
      <xdr:col>102</xdr:col>
      <xdr:colOff>165100</xdr:colOff>
      <xdr:row>38</xdr:row>
      <xdr:rowOff>54610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71137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118745</xdr:rowOff>
    </xdr:from>
    <xdr:to>
      <xdr:col>98</xdr:col>
      <xdr:colOff>38100</xdr:colOff>
      <xdr:row>37</xdr:row>
      <xdr:rowOff>48895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65422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114302</xdr:rowOff>
    </xdr:from>
    <xdr:to>
      <xdr:col>116</xdr:col>
      <xdr:colOff>63500</xdr:colOff>
      <xdr:row>58</xdr:row>
      <xdr:rowOff>115629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8402"/>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115605</xdr:rowOff>
    </xdr:from>
    <xdr:to>
      <xdr:col>111</xdr:col>
      <xdr:colOff>177800</xdr:colOff>
      <xdr:row>58</xdr:row>
      <xdr:rowOff>115629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59705"/>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115263</xdr:rowOff>
    </xdr:from>
    <xdr:to>
      <xdr:col>107</xdr:col>
      <xdr:colOff>50800</xdr:colOff>
      <xdr:row>58</xdr:row>
      <xdr:rowOff>115605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5936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109708</xdr:rowOff>
    </xdr:from>
    <xdr:to>
      <xdr:col>102</xdr:col>
      <xdr:colOff>114300</xdr:colOff>
      <xdr:row>58</xdr:row>
      <xdr:rowOff>115263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53808"/>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63502</xdr:rowOff>
    </xdr:from>
    <xdr:to>
      <xdr:col>116</xdr:col>
      <xdr:colOff>114300</xdr:colOff>
      <xdr:row>58</xdr:row>
      <xdr:rowOff>165102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64829</xdr:rowOff>
    </xdr:from>
    <xdr:to>
      <xdr:col>112</xdr:col>
      <xdr:colOff>38100</xdr:colOff>
      <xdr:row>58</xdr:row>
      <xdr:rowOff>166429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157556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64805</xdr:rowOff>
    </xdr:from>
    <xdr:to>
      <xdr:col>107</xdr:col>
      <xdr:colOff>101600</xdr:colOff>
      <xdr:row>58</xdr:row>
      <xdr:rowOff>166405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157532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64463</xdr:rowOff>
    </xdr:from>
    <xdr:to>
      <xdr:col>102</xdr:col>
      <xdr:colOff>165100</xdr:colOff>
      <xdr:row>58</xdr:row>
      <xdr:rowOff>166063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157190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58908</xdr:rowOff>
    </xdr:from>
    <xdr:to>
      <xdr:col>98</xdr:col>
      <xdr:colOff>38100</xdr:colOff>
      <xdr:row>58</xdr:row>
      <xdr:rowOff>160508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151635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127508</xdr:rowOff>
    </xdr:from>
    <xdr:to>
      <xdr:col>116</xdr:col>
      <xdr:colOff>63500</xdr:colOff>
      <xdr:row>76</xdr:row>
      <xdr:rowOff>17895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86258"/>
          <a:ext cx="8382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17895</xdr:rowOff>
    </xdr:from>
    <xdr:to>
      <xdr:col>111</xdr:col>
      <xdr:colOff>177800</xdr:colOff>
      <xdr:row>76</xdr:row>
      <xdr:rowOff>63081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48095"/>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63081</xdr:rowOff>
    </xdr:from>
    <xdr:to>
      <xdr:col>107</xdr:col>
      <xdr:colOff>50800</xdr:colOff>
      <xdr:row>76</xdr:row>
      <xdr:rowOff>107659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93281"/>
          <a:ext cx="88900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107659</xdr:rowOff>
    </xdr:from>
    <xdr:to>
      <xdr:col>102</xdr:col>
      <xdr:colOff>114300</xdr:colOff>
      <xdr:row>76</xdr:row>
      <xdr:rowOff>111964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3785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76708</xdr:rowOff>
    </xdr:from>
    <xdr:to>
      <xdr:col>116</xdr:col>
      <xdr:colOff>114300</xdr:colOff>
      <xdr:row>76</xdr:row>
      <xdr:rowOff>6858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55135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138544</xdr:rowOff>
    </xdr:from>
    <xdr:to>
      <xdr:col>112</xdr:col>
      <xdr:colOff>38100</xdr:colOff>
      <xdr:row>76</xdr:row>
      <xdr:rowOff>68693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972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59822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12281</xdr:rowOff>
    </xdr:from>
    <xdr:to>
      <xdr:col>107</xdr:col>
      <xdr:colOff>101600</xdr:colOff>
      <xdr:row>76</xdr:row>
      <xdr:rowOff>113881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105008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56859</xdr:rowOff>
    </xdr:from>
    <xdr:to>
      <xdr:col>102</xdr:col>
      <xdr:colOff>165100</xdr:colOff>
      <xdr:row>76</xdr:row>
      <xdr:rowOff>158459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149586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61164</xdr:rowOff>
    </xdr:from>
    <xdr:to>
      <xdr:col>98</xdr:col>
      <xdr:colOff>38100</xdr:colOff>
      <xdr:row>76</xdr:row>
      <xdr:rowOff>162764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153891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物件費の住民一人当たりのコストは</a:t>
          </a:r>
          <a:r>
            <a:rPr kumimoji="1" lang="en-US" altLang="ja-JP" sz="1100">
              <a:solidFill>
                <a:schemeClr val="dk1"/>
              </a:solidFill>
              <a:effectLst/>
              <a:latin typeface="+mn-lt"/>
              <a:ea typeface="+mn-ea"/>
              <a:cs typeface="+mn-cs"/>
            </a:rPr>
            <a:t>54,354</a:t>
          </a:r>
          <a:r>
            <a:rPr kumimoji="1" lang="ja-JP" altLang="ja-JP" sz="1100">
              <a:solidFill>
                <a:schemeClr val="dk1"/>
              </a:solidFill>
              <a:effectLst/>
              <a:latin typeface="+mn-lt"/>
              <a:ea typeface="+mn-ea"/>
              <a:cs typeface="+mn-cs"/>
            </a:rPr>
            <a:t>円となり、類似団体と比較して低くなっている。要因として、ごみ処理業務や消防業務を一部事務組合で実施していることが挙げられる。公債費については、ＪＲ西口関連工事や小学校耐震化工事の償還が終了したことによる減が済生会病院建設などに係る借入の本格償還開始による増を上回ったことにより影響により</a:t>
          </a:r>
          <a:r>
            <a:rPr kumimoji="1" lang="ja-JP" altLang="en-US" sz="1100">
              <a:solidFill>
                <a:schemeClr val="dk1"/>
              </a:solidFill>
              <a:effectLst/>
              <a:latin typeface="+mn-lt"/>
              <a:ea typeface="+mn-ea"/>
              <a:cs typeface="+mn-cs"/>
            </a:rPr>
            <a:t>前年度より減少しているが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は引き続き</a:t>
          </a:r>
          <a:r>
            <a:rPr kumimoji="1" lang="ja-JP" altLang="ja-JP" sz="1100">
              <a:solidFill>
                <a:schemeClr val="dk1"/>
              </a:solidFill>
              <a:effectLst/>
              <a:latin typeface="+mn-lt"/>
              <a:ea typeface="+mn-ea"/>
              <a:cs typeface="+mn-cs"/>
            </a:rPr>
            <a:t>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。今後は新庁舎等建設事業などに係る地方債の償還が本格化するため、適切な水準を保っていく必要がある。普通建設事業費</a:t>
          </a:r>
          <a:r>
            <a:rPr kumimoji="1" lang="ja-JP" altLang="en-US" sz="1100">
              <a:solidFill>
                <a:schemeClr val="dk1"/>
              </a:solidFill>
              <a:effectLst/>
              <a:latin typeface="+mn-lt"/>
              <a:ea typeface="+mn-ea"/>
              <a:cs typeface="+mn-cs"/>
            </a:rPr>
            <a:t>については、新規整備において共生型福祉施設整備事業における健幸すぽっと整備や</a:t>
          </a:r>
          <a:r>
            <a:rPr kumimoji="1" lang="ja-JP" altLang="ja-JP" sz="1100">
              <a:solidFill>
                <a:schemeClr val="dk1"/>
              </a:solidFill>
              <a:effectLst/>
              <a:latin typeface="+mn-lt"/>
              <a:ea typeface="+mn-ea"/>
              <a:cs typeface="+mn-cs"/>
            </a:rPr>
            <a:t>新庁舎等建設事業における第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期庁舎</a:t>
          </a:r>
          <a:r>
            <a:rPr kumimoji="1" lang="ja-JP" altLang="en-US" sz="1100">
              <a:solidFill>
                <a:schemeClr val="dk1"/>
              </a:solidFill>
              <a:effectLst/>
              <a:latin typeface="+mn-lt"/>
              <a:ea typeface="+mn-ea"/>
              <a:cs typeface="+mn-cs"/>
            </a:rPr>
            <a:t>整備の本格化により増となっている一方、更新整備において小学校施設再整備事業における長岡第四小学校再整備がおおむね完了したことにより減となっていることなどの要因により横ばいに推移している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35916</xdr:rowOff>
    </xdr:from>
    <xdr:to>
      <xdr:col>24</xdr:col>
      <xdr:colOff>63500</xdr:colOff>
      <xdr:row>34</xdr:row>
      <xdr:rowOff>117297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65216"/>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35916</xdr:rowOff>
    </xdr:from>
    <xdr:to>
      <xdr:col>19</xdr:col>
      <xdr:colOff>177800</xdr:colOff>
      <xdr:row>35</xdr:row>
      <xdr:rowOff>5740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5216"/>
          <a:ext cx="889000" cy="14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125069</xdr:rowOff>
    </xdr:from>
    <xdr:to>
      <xdr:col>15</xdr:col>
      <xdr:colOff>50800</xdr:colOff>
      <xdr:row>35</xdr:row>
      <xdr:rowOff>5740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4369"/>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79349</xdr:rowOff>
    </xdr:from>
    <xdr:to>
      <xdr:col>10</xdr:col>
      <xdr:colOff>114300</xdr:colOff>
      <xdr:row>34</xdr:row>
      <xdr:rowOff>125069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8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66497</xdr:rowOff>
    </xdr:from>
    <xdr:to>
      <xdr:col>24</xdr:col>
      <xdr:colOff>114300</xdr:colOff>
      <xdr:row>34</xdr:row>
      <xdr:rowOff>168097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89374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156566</xdr:rowOff>
    </xdr:from>
    <xdr:to>
      <xdr:col>20</xdr:col>
      <xdr:colOff>38100</xdr:colOff>
      <xdr:row>34</xdr:row>
      <xdr:rowOff>86716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103243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126390</xdr:rowOff>
    </xdr:from>
    <xdr:to>
      <xdr:col>15</xdr:col>
      <xdr:colOff>101600</xdr:colOff>
      <xdr:row>35</xdr:row>
      <xdr:rowOff>56540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73067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74269</xdr:rowOff>
    </xdr:from>
    <xdr:to>
      <xdr:col>10</xdr:col>
      <xdr:colOff>165100</xdr:colOff>
      <xdr:row>35</xdr:row>
      <xdr:rowOff>4419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20946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28549</xdr:rowOff>
    </xdr:from>
    <xdr:to>
      <xdr:col>6</xdr:col>
      <xdr:colOff>38100</xdr:colOff>
      <xdr:row>34</xdr:row>
      <xdr:rowOff>130149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146676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42283</xdr:rowOff>
    </xdr:from>
    <xdr:to>
      <xdr:col>24</xdr:col>
      <xdr:colOff>63500</xdr:colOff>
      <xdr:row>57</xdr:row>
      <xdr:rowOff>105835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4933"/>
          <a:ext cx="838200" cy="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134573</xdr:rowOff>
    </xdr:from>
    <xdr:to>
      <xdr:col>19</xdr:col>
      <xdr:colOff>177800</xdr:colOff>
      <xdr:row>57</xdr:row>
      <xdr:rowOff>105835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64323"/>
          <a:ext cx="889000" cy="3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134573</xdr:rowOff>
    </xdr:from>
    <xdr:to>
      <xdr:col>15</xdr:col>
      <xdr:colOff>50800</xdr:colOff>
      <xdr:row>57</xdr:row>
      <xdr:rowOff>14715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64323"/>
          <a:ext cx="889000" cy="2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2174</xdr:rowOff>
    </xdr:from>
    <xdr:to>
      <xdr:col>10</xdr:col>
      <xdr:colOff>114300</xdr:colOff>
      <xdr:row>57</xdr:row>
      <xdr:rowOff>14715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60474"/>
          <a:ext cx="889000" cy="5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162933</xdr:rowOff>
    </xdr:from>
    <xdr:to>
      <xdr:col>24</xdr:col>
      <xdr:colOff>114300</xdr:colOff>
      <xdr:row>57</xdr:row>
      <xdr:rowOff>93083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55035</xdr:rowOff>
    </xdr:from>
    <xdr:to>
      <xdr:col>20</xdr:col>
      <xdr:colOff>38100</xdr:colOff>
      <xdr:row>57</xdr:row>
      <xdr:rowOff>156635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83773</xdr:rowOff>
    </xdr:from>
    <xdr:to>
      <xdr:col>15</xdr:col>
      <xdr:colOff>101600</xdr:colOff>
      <xdr:row>56</xdr:row>
      <xdr:rowOff>13923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30450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28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135365</xdr:rowOff>
    </xdr:from>
    <xdr:to>
      <xdr:col>10</xdr:col>
      <xdr:colOff>165100</xdr:colOff>
      <xdr:row>57</xdr:row>
      <xdr:rowOff>65515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122824</xdr:rowOff>
    </xdr:from>
    <xdr:to>
      <xdr:col>6</xdr:col>
      <xdr:colOff>38100</xdr:colOff>
      <xdr:row>54</xdr:row>
      <xdr:rowOff>52974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44101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8566</xdr:rowOff>
    </xdr:from>
    <xdr:to>
      <xdr:col>24</xdr:col>
      <xdr:colOff>63500</xdr:colOff>
      <xdr:row>76</xdr:row>
      <xdr:rowOff>87561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67316"/>
          <a:ext cx="838200" cy="2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87561</xdr:rowOff>
    </xdr:from>
    <xdr:to>
      <xdr:col>19</xdr:col>
      <xdr:colOff>177800</xdr:colOff>
      <xdr:row>76</xdr:row>
      <xdr:rowOff>136069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17761"/>
          <a:ext cx="889000" cy="4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88091</xdr:rowOff>
    </xdr:from>
    <xdr:to>
      <xdr:col>15</xdr:col>
      <xdr:colOff>50800</xdr:colOff>
      <xdr:row>76</xdr:row>
      <xdr:rowOff>136069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18291"/>
          <a:ext cx="889000" cy="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88091</xdr:rowOff>
    </xdr:from>
    <xdr:to>
      <xdr:col>10</xdr:col>
      <xdr:colOff>114300</xdr:colOff>
      <xdr:row>78</xdr:row>
      <xdr:rowOff>40305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18291"/>
          <a:ext cx="889000" cy="29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129216</xdr:rowOff>
    </xdr:from>
    <xdr:to>
      <xdr:col>24</xdr:col>
      <xdr:colOff>114300</xdr:colOff>
      <xdr:row>75</xdr:row>
      <xdr:rowOff>59366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152093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6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36761</xdr:rowOff>
    </xdr:from>
    <xdr:to>
      <xdr:col>20</xdr:col>
      <xdr:colOff>38100</xdr:colOff>
      <xdr:row>76</xdr:row>
      <xdr:rowOff>138361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154888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4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85269</xdr:rowOff>
    </xdr:from>
    <xdr:to>
      <xdr:col>15</xdr:col>
      <xdr:colOff>101600</xdr:colOff>
      <xdr:row>77</xdr:row>
      <xdr:rowOff>15419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9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37291</xdr:rowOff>
    </xdr:from>
    <xdr:to>
      <xdr:col>10</xdr:col>
      <xdr:colOff>165100</xdr:colOff>
      <xdr:row>76</xdr:row>
      <xdr:rowOff>138891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155419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4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160955</xdr:rowOff>
    </xdr:from>
    <xdr:to>
      <xdr:col>6</xdr:col>
      <xdr:colOff>38100</xdr:colOff>
      <xdr:row>78</xdr:row>
      <xdr:rowOff>91105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107632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3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84317</xdr:rowOff>
    </xdr:from>
    <xdr:to>
      <xdr:col>24</xdr:col>
      <xdr:colOff>63500</xdr:colOff>
      <xdr:row>98</xdr:row>
      <xdr:rowOff>86672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6417"/>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71723</xdr:rowOff>
    </xdr:from>
    <xdr:to>
      <xdr:col>19</xdr:col>
      <xdr:colOff>177800</xdr:colOff>
      <xdr:row>98</xdr:row>
      <xdr:rowOff>84317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3823"/>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12210</xdr:rowOff>
    </xdr:from>
    <xdr:to>
      <xdr:col>15</xdr:col>
      <xdr:colOff>50800</xdr:colOff>
      <xdr:row>98</xdr:row>
      <xdr:rowOff>71723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14310"/>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12210</xdr:rowOff>
    </xdr:from>
    <xdr:to>
      <xdr:col>10</xdr:col>
      <xdr:colOff>114300</xdr:colOff>
      <xdr:row>98</xdr:row>
      <xdr:rowOff>64635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14310"/>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35872</xdr:rowOff>
    </xdr:from>
    <xdr:to>
      <xdr:col>24</xdr:col>
      <xdr:colOff>114300</xdr:colOff>
      <xdr:row>98</xdr:row>
      <xdr:rowOff>137472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33517</xdr:rowOff>
    </xdr:from>
    <xdr:to>
      <xdr:col>20</xdr:col>
      <xdr:colOff>38100</xdr:colOff>
      <xdr:row>98</xdr:row>
      <xdr:rowOff>135117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126244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20923</xdr:rowOff>
    </xdr:from>
    <xdr:to>
      <xdr:col>15</xdr:col>
      <xdr:colOff>101600</xdr:colOff>
      <xdr:row>98</xdr:row>
      <xdr:rowOff>122523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113650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132860</xdr:rowOff>
    </xdr:from>
    <xdr:to>
      <xdr:col>10</xdr:col>
      <xdr:colOff>165100</xdr:colOff>
      <xdr:row>98</xdr:row>
      <xdr:rowOff>63010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79537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13835</xdr:rowOff>
    </xdr:from>
    <xdr:to>
      <xdr:col>6</xdr:col>
      <xdr:colOff>38100</xdr:colOff>
      <xdr:row>98</xdr:row>
      <xdr:rowOff>115435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131962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152019</xdr:rowOff>
    </xdr:from>
    <xdr:to>
      <xdr:col>55</xdr:col>
      <xdr:colOff>0</xdr:colOff>
      <xdr:row>37</xdr:row>
      <xdr:rowOff>160147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95669"/>
          <a:ext cx="8382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160147</xdr:rowOff>
    </xdr:from>
    <xdr:to>
      <xdr:col>50</xdr:col>
      <xdr:colOff>114300</xdr:colOff>
      <xdr:row>37</xdr:row>
      <xdr:rowOff>171323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0379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171323</xdr:rowOff>
    </xdr:from>
    <xdr:to>
      <xdr:col>45</xdr:col>
      <xdr:colOff>177800</xdr:colOff>
      <xdr:row>38</xdr:row>
      <xdr:rowOff>10287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14973"/>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144653</xdr:rowOff>
    </xdr:from>
    <xdr:to>
      <xdr:col>41</xdr:col>
      <xdr:colOff>50800</xdr:colOff>
      <xdr:row>38</xdr:row>
      <xdr:rowOff>10287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88303"/>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101219</xdr:rowOff>
    </xdr:from>
    <xdr:to>
      <xdr:col>55</xdr:col>
      <xdr:colOff>50800</xdr:colOff>
      <xdr:row>38</xdr:row>
      <xdr:rowOff>31369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124096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109347</xdr:rowOff>
    </xdr:from>
    <xdr:to>
      <xdr:col>50</xdr:col>
      <xdr:colOff>165100</xdr:colOff>
      <xdr:row>38</xdr:row>
      <xdr:rowOff>39497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56024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120523</xdr:rowOff>
    </xdr:from>
    <xdr:to>
      <xdr:col>46</xdr:col>
      <xdr:colOff>38100</xdr:colOff>
      <xdr:row>38</xdr:row>
      <xdr:rowOff>50673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67200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130937</xdr:rowOff>
    </xdr:from>
    <xdr:to>
      <xdr:col>41</xdr:col>
      <xdr:colOff>101600</xdr:colOff>
      <xdr:row>38</xdr:row>
      <xdr:rowOff>61087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77614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93853</xdr:rowOff>
    </xdr:from>
    <xdr:to>
      <xdr:col>36</xdr:col>
      <xdr:colOff>165100</xdr:colOff>
      <xdr:row>38</xdr:row>
      <xdr:rowOff>24003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40530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1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145415</xdr:rowOff>
    </xdr:from>
    <xdr:to>
      <xdr:col>55</xdr:col>
      <xdr:colOff>0</xdr:colOff>
      <xdr:row>58</xdr:row>
      <xdr:rowOff>152197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89515"/>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141605</xdr:rowOff>
    </xdr:from>
    <xdr:to>
      <xdr:col>50</xdr:col>
      <xdr:colOff>114300</xdr:colOff>
      <xdr:row>58</xdr:row>
      <xdr:rowOff>152197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85705"/>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141605</xdr:rowOff>
    </xdr:from>
    <xdr:to>
      <xdr:col>45</xdr:col>
      <xdr:colOff>177800</xdr:colOff>
      <xdr:row>58</xdr:row>
      <xdr:rowOff>144920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8570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144920</xdr:rowOff>
    </xdr:from>
    <xdr:to>
      <xdr:col>41</xdr:col>
      <xdr:colOff>50800</xdr:colOff>
      <xdr:row>58</xdr:row>
      <xdr:rowOff>153606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8902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94615</xdr:rowOff>
    </xdr:from>
    <xdr:to>
      <xdr:col>55</xdr:col>
      <xdr:colOff>50800</xdr:colOff>
      <xdr:row>59</xdr:row>
      <xdr:rowOff>24765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9542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101397</xdr:rowOff>
    </xdr:from>
    <xdr:to>
      <xdr:col>50</xdr:col>
      <xdr:colOff>165100</xdr:colOff>
      <xdr:row>59</xdr:row>
      <xdr:rowOff>31547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22674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90805</xdr:rowOff>
    </xdr:from>
    <xdr:to>
      <xdr:col>46</xdr:col>
      <xdr:colOff>38100</xdr:colOff>
      <xdr:row>59</xdr:row>
      <xdr:rowOff>20955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12082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94120</xdr:rowOff>
    </xdr:from>
    <xdr:to>
      <xdr:col>41</xdr:col>
      <xdr:colOff>101600</xdr:colOff>
      <xdr:row>59</xdr:row>
      <xdr:rowOff>24270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15397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3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102806</xdr:rowOff>
    </xdr:from>
    <xdr:to>
      <xdr:col>36</xdr:col>
      <xdr:colOff>165100</xdr:colOff>
      <xdr:row>59</xdr:row>
      <xdr:rowOff>32956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24083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79921</xdr:rowOff>
    </xdr:from>
    <xdr:to>
      <xdr:col>55</xdr:col>
      <xdr:colOff>0</xdr:colOff>
      <xdr:row>78</xdr:row>
      <xdr:rowOff>114288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53021"/>
          <a:ext cx="8382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15570</xdr:rowOff>
    </xdr:from>
    <xdr:to>
      <xdr:col>50</xdr:col>
      <xdr:colOff>114300</xdr:colOff>
      <xdr:row>78</xdr:row>
      <xdr:rowOff>114288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8670"/>
          <a:ext cx="889000" cy="9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15570</xdr:rowOff>
    </xdr:from>
    <xdr:to>
      <xdr:col>45</xdr:col>
      <xdr:colOff>177800</xdr:colOff>
      <xdr:row>78</xdr:row>
      <xdr:rowOff>108229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88670"/>
          <a:ext cx="8890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88264</xdr:rowOff>
    </xdr:from>
    <xdr:to>
      <xdr:col>41</xdr:col>
      <xdr:colOff>50800</xdr:colOff>
      <xdr:row>78</xdr:row>
      <xdr:rowOff>108229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1364"/>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29121</xdr:rowOff>
    </xdr:from>
    <xdr:to>
      <xdr:col>55</xdr:col>
      <xdr:colOff>50800</xdr:colOff>
      <xdr:row>78</xdr:row>
      <xdr:rowOff>130721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115498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63488</xdr:rowOff>
    </xdr:from>
    <xdr:to>
      <xdr:col>50</xdr:col>
      <xdr:colOff>165100</xdr:colOff>
      <xdr:row>78</xdr:row>
      <xdr:rowOff>165088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156215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136220</xdr:rowOff>
    </xdr:from>
    <xdr:to>
      <xdr:col>46</xdr:col>
      <xdr:colOff>38100</xdr:colOff>
      <xdr:row>78</xdr:row>
      <xdr:rowOff>66370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57497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57429</xdr:rowOff>
    </xdr:from>
    <xdr:to>
      <xdr:col>41</xdr:col>
      <xdr:colOff>101600</xdr:colOff>
      <xdr:row>78</xdr:row>
      <xdr:rowOff>159029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150156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37464</xdr:rowOff>
    </xdr:from>
    <xdr:to>
      <xdr:col>36</xdr:col>
      <xdr:colOff>165100</xdr:colOff>
      <xdr:row>78</xdr:row>
      <xdr:rowOff>139064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130191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54947</xdr:rowOff>
    </xdr:from>
    <xdr:to>
      <xdr:col>55</xdr:col>
      <xdr:colOff>0</xdr:colOff>
      <xdr:row>98</xdr:row>
      <xdr:rowOff>66167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5597"/>
          <a:ext cx="838200" cy="18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167608</xdr:rowOff>
    </xdr:from>
    <xdr:to>
      <xdr:col>50</xdr:col>
      <xdr:colOff>114300</xdr:colOff>
      <xdr:row>98</xdr:row>
      <xdr:rowOff>66167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26808"/>
          <a:ext cx="889000" cy="24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167608</xdr:rowOff>
    </xdr:from>
    <xdr:to>
      <xdr:col>45</xdr:col>
      <xdr:colOff>177800</xdr:colOff>
      <xdr:row>97</xdr:row>
      <xdr:rowOff>115582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26808"/>
          <a:ext cx="889000" cy="1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115582</xdr:rowOff>
    </xdr:from>
    <xdr:to>
      <xdr:col>41</xdr:col>
      <xdr:colOff>50800</xdr:colOff>
      <xdr:row>97</xdr:row>
      <xdr:rowOff>124613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6232"/>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4147</xdr:rowOff>
    </xdr:from>
    <xdr:to>
      <xdr:col>55</xdr:col>
      <xdr:colOff>50800</xdr:colOff>
      <xdr:row>97</xdr:row>
      <xdr:rowOff>105747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154024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15367</xdr:rowOff>
    </xdr:from>
    <xdr:to>
      <xdr:col>50</xdr:col>
      <xdr:colOff>165100</xdr:colOff>
      <xdr:row>98</xdr:row>
      <xdr:rowOff>116967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108094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116808</xdr:rowOff>
    </xdr:from>
    <xdr:to>
      <xdr:col>46</xdr:col>
      <xdr:colOff>38100</xdr:colOff>
      <xdr:row>97</xdr:row>
      <xdr:rowOff>46958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7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38085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64782</xdr:rowOff>
    </xdr:from>
    <xdr:to>
      <xdr:col>41</xdr:col>
      <xdr:colOff>101600</xdr:colOff>
      <xdr:row>97</xdr:row>
      <xdr:rowOff>166382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157509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73813</xdr:rowOff>
    </xdr:from>
    <xdr:to>
      <xdr:col>36</xdr:col>
      <xdr:colOff>165100</xdr:colOff>
      <xdr:row>98</xdr:row>
      <xdr:rowOff>3963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166540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111563</xdr:rowOff>
    </xdr:from>
    <xdr:to>
      <xdr:col>85</xdr:col>
      <xdr:colOff>127000</xdr:colOff>
      <xdr:row>37</xdr:row>
      <xdr:rowOff>154864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5213"/>
          <a:ext cx="8382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154864</xdr:rowOff>
    </xdr:from>
    <xdr:to>
      <xdr:col>81</xdr:col>
      <xdr:colOff>50800</xdr:colOff>
      <xdr:row>37</xdr:row>
      <xdr:rowOff>161398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8514"/>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154921</xdr:rowOff>
    </xdr:from>
    <xdr:to>
      <xdr:col>76</xdr:col>
      <xdr:colOff>114300</xdr:colOff>
      <xdr:row>37</xdr:row>
      <xdr:rowOff>161398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9857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149282</xdr:rowOff>
    </xdr:from>
    <xdr:to>
      <xdr:col>71</xdr:col>
      <xdr:colOff>177800</xdr:colOff>
      <xdr:row>37</xdr:row>
      <xdr:rowOff>154921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9293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60763</xdr:rowOff>
    </xdr:from>
    <xdr:to>
      <xdr:col>85</xdr:col>
      <xdr:colOff>177800</xdr:colOff>
      <xdr:row>37</xdr:row>
      <xdr:rowOff>162363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147140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104064</xdr:rowOff>
    </xdr:from>
    <xdr:to>
      <xdr:col>81</xdr:col>
      <xdr:colOff>101600</xdr:colOff>
      <xdr:row>38</xdr:row>
      <xdr:rowOff>34213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77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25340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110598</xdr:rowOff>
    </xdr:from>
    <xdr:to>
      <xdr:col>76</xdr:col>
      <xdr:colOff>165100</xdr:colOff>
      <xdr:row>38</xdr:row>
      <xdr:rowOff>40748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31875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104121</xdr:rowOff>
    </xdr:from>
    <xdr:to>
      <xdr:col>72</xdr:col>
      <xdr:colOff>38100</xdr:colOff>
      <xdr:row>38</xdr:row>
      <xdr:rowOff>34271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25398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98482</xdr:rowOff>
    </xdr:from>
    <xdr:to>
      <xdr:col>67</xdr:col>
      <xdr:colOff>101600</xdr:colOff>
      <xdr:row>38</xdr:row>
      <xdr:rowOff>28632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19759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119291</xdr:rowOff>
    </xdr:from>
    <xdr:to>
      <xdr:col>85</xdr:col>
      <xdr:colOff>127000</xdr:colOff>
      <xdr:row>57</xdr:row>
      <xdr:rowOff>115227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49041"/>
          <a:ext cx="838200" cy="3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119291</xdr:rowOff>
    </xdr:from>
    <xdr:to>
      <xdr:col>81</xdr:col>
      <xdr:colOff>50800</xdr:colOff>
      <xdr:row>58</xdr:row>
      <xdr:rowOff>51892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49041"/>
          <a:ext cx="889000" cy="4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51892</xdr:rowOff>
    </xdr:from>
    <xdr:to>
      <xdr:col>76</xdr:col>
      <xdr:colOff>114300</xdr:colOff>
      <xdr:row>58</xdr:row>
      <xdr:rowOff>102680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5992"/>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19152</xdr:rowOff>
    </xdr:from>
    <xdr:to>
      <xdr:col>71</xdr:col>
      <xdr:colOff>177800</xdr:colOff>
      <xdr:row>58</xdr:row>
      <xdr:rowOff>102680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63252"/>
          <a:ext cx="889000" cy="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64427</xdr:rowOff>
    </xdr:from>
    <xdr:to>
      <xdr:col>85</xdr:col>
      <xdr:colOff>177800</xdr:colOff>
      <xdr:row>57</xdr:row>
      <xdr:rowOff>166027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42854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68491</xdr:rowOff>
    </xdr:from>
    <xdr:to>
      <xdr:col>81</xdr:col>
      <xdr:colOff>101600</xdr:colOff>
      <xdr:row>55</xdr:row>
      <xdr:rowOff>170091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1092</xdr:rowOff>
    </xdr:from>
    <xdr:to>
      <xdr:col>76</xdr:col>
      <xdr:colOff>165100</xdr:colOff>
      <xdr:row>58</xdr:row>
      <xdr:rowOff>102692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93819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51880</xdr:rowOff>
    </xdr:from>
    <xdr:to>
      <xdr:col>72</xdr:col>
      <xdr:colOff>38100</xdr:colOff>
      <xdr:row>58</xdr:row>
      <xdr:rowOff>153480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144607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139802</xdr:rowOff>
    </xdr:from>
    <xdr:to>
      <xdr:col>67</xdr:col>
      <xdr:colOff>101600</xdr:colOff>
      <xdr:row>58</xdr:row>
      <xdr:rowOff>69952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61079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98337</xdr:rowOff>
    </xdr:from>
    <xdr:to>
      <xdr:col>85</xdr:col>
      <xdr:colOff>127000</xdr:colOff>
      <xdr:row>96</xdr:row>
      <xdr:rowOff>109689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57537"/>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98337</xdr:rowOff>
    </xdr:from>
    <xdr:to>
      <xdr:col>81</xdr:col>
      <xdr:colOff>50800</xdr:colOff>
      <xdr:row>96</xdr:row>
      <xdr:rowOff>110782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57537"/>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110782</xdr:rowOff>
    </xdr:from>
    <xdr:to>
      <xdr:col>76</xdr:col>
      <xdr:colOff>114300</xdr:colOff>
      <xdr:row>96</xdr:row>
      <xdr:rowOff>126327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6998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126327</xdr:rowOff>
    </xdr:from>
    <xdr:to>
      <xdr:col>71</xdr:col>
      <xdr:colOff>177800</xdr:colOff>
      <xdr:row>96</xdr:row>
      <xdr:rowOff>150330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8552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58889</xdr:rowOff>
    </xdr:from>
    <xdr:to>
      <xdr:col>85</xdr:col>
      <xdr:colOff>177800</xdr:colOff>
      <xdr:row>96</xdr:row>
      <xdr:rowOff>160489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81766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6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47537</xdr:rowOff>
    </xdr:from>
    <xdr:to>
      <xdr:col>81</xdr:col>
      <xdr:colOff>101600</xdr:colOff>
      <xdr:row>96</xdr:row>
      <xdr:rowOff>149137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8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59982</xdr:rowOff>
    </xdr:from>
    <xdr:to>
      <xdr:col>76</xdr:col>
      <xdr:colOff>165100</xdr:colOff>
      <xdr:row>96</xdr:row>
      <xdr:rowOff>161582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152709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75527</xdr:rowOff>
    </xdr:from>
    <xdr:to>
      <xdr:col>72</xdr:col>
      <xdr:colOff>38100</xdr:colOff>
      <xdr:row>97</xdr:row>
      <xdr:rowOff>5677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168254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99530</xdr:rowOff>
    </xdr:from>
    <xdr:to>
      <xdr:col>67</xdr:col>
      <xdr:colOff>101600</xdr:colOff>
      <xdr:row>97</xdr:row>
      <xdr:rowOff>29680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20807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総務費が増加した主たる要因は、新庁舎等建設事業における第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期庁舎の整備が本格化したことなどによる。</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費が大きく増加した主たる要因は、健幸すぽっと</a:t>
          </a:r>
          <a:r>
            <a:rPr kumimoji="1" lang="ja-JP" altLang="en-US" sz="1100">
              <a:solidFill>
                <a:schemeClr val="dk1"/>
              </a:solidFill>
              <a:effectLst/>
              <a:latin typeface="+mn-lt"/>
              <a:ea typeface="+mn-ea"/>
              <a:cs typeface="+mn-cs"/>
            </a:rPr>
            <a:t>建設工事</a:t>
          </a:r>
          <a:r>
            <a:rPr kumimoji="1" lang="ja-JP" altLang="ja-JP" sz="1100">
              <a:solidFill>
                <a:schemeClr val="dk1"/>
              </a:solidFill>
              <a:effectLst/>
              <a:latin typeface="+mn-lt"/>
              <a:ea typeface="+mn-ea"/>
              <a:cs typeface="+mn-cs"/>
            </a:rPr>
            <a:t>の実施などによる。労働費が類似団体平均を大きく上回っている主たる要因は、勤労者住宅融資預託金の支出による。教育費が大きく減少した主たる要因は、長岡第四小学校再整備工事がおおむね完了したことなど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行財政改革を着実に進めていることから実質収支額は継続的に黒字を確保している。また財政調整基金は、適切な財源の確保と歳出の精査により、令和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年度は取り崩ししていない。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年度決算も全ての会計で黒字となった。長岡京市行財政改革大綱（第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年度）に基づき、引き続き持続的な財政運営の健全化に取り組む。</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40255722</v>
      </c>
      <c r="BO4" s="358"/>
      <c r="BP4" s="358"/>
      <c r="BQ4" s="358"/>
      <c r="BR4" s="358"/>
      <c r="BS4" s="358"/>
      <c r="BT4" s="358"/>
      <c r="BU4" s="359"/>
      <c r="BV4" s="357">
        <v>38190867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7.8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38248878</v>
      </c>
      <c r="BO5" s="395"/>
      <c r="BP5" s="395"/>
      <c r="BQ5" s="395"/>
      <c r="BR5" s="395"/>
      <c r="BS5" s="395"/>
      <c r="BT5" s="395"/>
      <c r="BU5" s="396"/>
      <c r="BV5" s="394">
        <v>36499925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93.3</v>
      </c>
      <c r="CU5" s="392"/>
      <c r="CV5" s="392"/>
      <c r="CW5" s="392"/>
      <c r="CX5" s="392"/>
      <c r="CY5" s="392"/>
      <c r="CZ5" s="392"/>
      <c r="DA5" s="393"/>
      <c r="DB5" s="391">
        <v>96.7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2006844</v>
      </c>
      <c r="BO6" s="395"/>
      <c r="BP6" s="395"/>
      <c r="BQ6" s="395"/>
      <c r="BR6" s="395"/>
      <c r="BS6" s="395"/>
      <c r="BT6" s="395"/>
      <c r="BU6" s="396"/>
      <c r="BV6" s="394">
        <v>1690942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93.8</v>
      </c>
      <c r="CU6" s="432"/>
      <c r="CV6" s="432"/>
      <c r="CW6" s="432"/>
      <c r="CX6" s="432"/>
      <c r="CY6" s="432"/>
      <c r="CZ6" s="432"/>
      <c r="DA6" s="433"/>
      <c r="DB6" s="431">
        <v>97.7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547927</v>
      </c>
      <c r="BO7" s="395"/>
      <c r="BP7" s="395"/>
      <c r="BQ7" s="395"/>
      <c r="BR7" s="395"/>
      <c r="BS7" s="395"/>
      <c r="BT7" s="395"/>
      <c r="BU7" s="396"/>
      <c r="BV7" s="394">
        <v>242630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19045722</v>
      </c>
      <c r="CU7" s="395"/>
      <c r="CV7" s="395"/>
      <c r="CW7" s="395"/>
      <c r="CX7" s="395"/>
      <c r="CY7" s="395"/>
      <c r="CZ7" s="395"/>
      <c r="DA7" s="396"/>
      <c r="DB7" s="394">
        <v>18605978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1458917</v>
      </c>
      <c r="BO8" s="395"/>
      <c r="BP8" s="395"/>
      <c r="BQ8" s="395"/>
      <c r="BR8" s="395"/>
      <c r="BS8" s="395"/>
      <c r="BT8" s="395"/>
      <c r="BU8" s="396"/>
      <c r="BV8" s="394">
        <v>1448312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80608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10605</v>
      </c>
      <c r="BO9" s="395"/>
      <c r="BP9" s="395"/>
      <c r="BQ9" s="395"/>
      <c r="BR9" s="395"/>
      <c r="BS9" s="395"/>
      <c r="BT9" s="395"/>
      <c r="BU9" s="396"/>
      <c r="BV9" s="394">
        <v>-371637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11.6</v>
      </c>
      <c r="CU9" s="392"/>
      <c r="CV9" s="392"/>
      <c r="CW9" s="392"/>
      <c r="CX9" s="392"/>
      <c r="CY9" s="392"/>
      <c r="CZ9" s="392"/>
      <c r="DA9" s="393"/>
      <c r="DB9" s="391">
        <v>12.8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80090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5380</v>
      </c>
      <c r="BO10" s="395"/>
      <c r="BP10" s="395"/>
      <c r="BQ10" s="395"/>
      <c r="BR10" s="395"/>
      <c r="BS10" s="395"/>
      <c r="BT10" s="395"/>
      <c r="BU10" s="396"/>
      <c r="BV10" s="394">
        <v>5179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82218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81136</v>
      </c>
      <c r="S13" s="479"/>
      <c r="T13" s="479"/>
      <c r="U13" s="479"/>
      <c r="V13" s="480"/>
      <c r="W13" s="410" t="s">
        <v>131</v>
      </c>
      <c r="X13" s="411"/>
      <c r="Y13" s="411"/>
      <c r="Z13" s="411"/>
      <c r="AA13" s="411"/>
      <c r="AB13" s="401"/>
      <c r="AC13" s="445">
        <v>379</v>
      </c>
      <c r="AD13" s="446"/>
      <c r="AE13" s="446"/>
      <c r="AF13" s="446"/>
      <c r="AG13" s="488"/>
      <c r="AH13" s="445">
        <v>374</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15985</v>
      </c>
      <c r="BO13" s="395"/>
      <c r="BP13" s="395"/>
      <c r="BQ13" s="395"/>
      <c r="BR13" s="395"/>
      <c r="BS13" s="395"/>
      <c r="BT13" s="395"/>
      <c r="BU13" s="396"/>
      <c r="BV13" s="394">
        <v>-466458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2.7</v>
      </c>
      <c r="CU13" s="392"/>
      <c r="CV13" s="392"/>
      <c r="CW13" s="392"/>
      <c r="CX13" s="392"/>
      <c r="CY13" s="392"/>
      <c r="CZ13" s="392"/>
      <c r="DA13" s="393"/>
      <c r="DB13" s="391">
        <v>2.6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82308</v>
      </c>
      <c r="S14" s="479"/>
      <c r="T14" s="479"/>
      <c r="U14" s="479"/>
      <c r="V14" s="480"/>
      <c r="W14" s="384"/>
      <c r="X14" s="385"/>
      <c r="Y14" s="385"/>
      <c r="Z14" s="385"/>
      <c r="AA14" s="385"/>
      <c r="AB14" s="374"/>
      <c r="AC14" s="481">
        <v>1</v>
      </c>
      <c r="AD14" s="482"/>
      <c r="AE14" s="482"/>
      <c r="AF14" s="482"/>
      <c r="AG14" s="483"/>
      <c r="AH14" s="481">
        <v>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24.9</v>
      </c>
      <c r="CU14" s="493"/>
      <c r="CV14" s="493"/>
      <c r="CW14" s="493"/>
      <c r="CX14" s="493"/>
      <c r="CY14" s="493"/>
      <c r="CZ14" s="493"/>
      <c r="DA14" s="494"/>
      <c r="DB14" s="492">
        <v>17.399999999999999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81327</v>
      </c>
      <c r="S15" s="479"/>
      <c r="T15" s="479"/>
      <c r="U15" s="479"/>
      <c r="V15" s="480"/>
      <c r="W15" s="410" t="s">
        <v>137</v>
      </c>
      <c r="X15" s="411"/>
      <c r="Y15" s="411"/>
      <c r="Z15" s="411"/>
      <c r="AA15" s="411"/>
      <c r="AB15" s="401"/>
      <c r="AC15" s="445">
        <v>9548</v>
      </c>
      <c r="AD15" s="446"/>
      <c r="AE15" s="446"/>
      <c r="AF15" s="446"/>
      <c r="AG15" s="488"/>
      <c r="AH15" s="445">
        <v>9882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11158905</v>
      </c>
      <c r="BO15" s="358"/>
      <c r="BP15" s="358"/>
      <c r="BQ15" s="358"/>
      <c r="BR15" s="358"/>
      <c r="BS15" s="358"/>
      <c r="BT15" s="358"/>
      <c r="BU15" s="359"/>
      <c r="BV15" s="357">
        <v>11603117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26.2</v>
      </c>
      <c r="AD16" s="482"/>
      <c r="AE16" s="482"/>
      <c r="AF16" s="482"/>
      <c r="AG16" s="483"/>
      <c r="AH16" s="481">
        <v>27.5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15808486</v>
      </c>
      <c r="BO16" s="395"/>
      <c r="BP16" s="395"/>
      <c r="BQ16" s="395"/>
      <c r="BR16" s="395"/>
      <c r="BS16" s="395"/>
      <c r="BT16" s="395"/>
      <c r="BU16" s="396"/>
      <c r="BV16" s="394">
        <v>15157959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26493</v>
      </c>
      <c r="AD17" s="446"/>
      <c r="AE17" s="446"/>
      <c r="AF17" s="446"/>
      <c r="AG17" s="488"/>
      <c r="AH17" s="445">
        <v>25739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14290018</v>
      </c>
      <c r="BO17" s="395"/>
      <c r="BP17" s="395"/>
      <c r="BQ17" s="395"/>
      <c r="BR17" s="395"/>
      <c r="BS17" s="395"/>
      <c r="BT17" s="395"/>
      <c r="BU17" s="396"/>
      <c r="BV17" s="394">
        <v>14871988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19.170000000000002</v>
      </c>
      <c r="M18" s="518"/>
      <c r="N18" s="518"/>
      <c r="O18" s="518"/>
      <c r="P18" s="518"/>
      <c r="Q18" s="518"/>
      <c r="R18" s="519"/>
      <c r="S18" s="519"/>
      <c r="T18" s="519"/>
      <c r="U18" s="519"/>
      <c r="V18" s="520"/>
      <c r="W18" s="412"/>
      <c r="X18" s="413"/>
      <c r="Y18" s="413"/>
      <c r="Z18" s="413"/>
      <c r="AA18" s="413"/>
      <c r="AB18" s="404"/>
      <c r="AC18" s="521">
        <v>72.7</v>
      </c>
      <c r="AD18" s="522"/>
      <c r="AE18" s="522"/>
      <c r="AF18" s="522"/>
      <c r="AG18" s="523"/>
      <c r="AH18" s="521">
        <v>71.5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18706982</v>
      </c>
      <c r="BO18" s="395"/>
      <c r="BP18" s="395"/>
      <c r="BQ18" s="395"/>
      <c r="BR18" s="395"/>
      <c r="BS18" s="395"/>
      <c r="BT18" s="395"/>
      <c r="BU18" s="396"/>
      <c r="BV18" s="394">
        <v>17763252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4205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24832099</v>
      </c>
      <c r="BO19" s="395"/>
      <c r="BP19" s="395"/>
      <c r="BQ19" s="395"/>
      <c r="BR19" s="395"/>
      <c r="BS19" s="395"/>
      <c r="BT19" s="395"/>
      <c r="BU19" s="396"/>
      <c r="BV19" s="394">
        <v>23128866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33728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37875137</v>
      </c>
      <c r="BO22" s="358"/>
      <c r="BP22" s="358"/>
      <c r="BQ22" s="358"/>
      <c r="BR22" s="358"/>
      <c r="BS22" s="358"/>
      <c r="BT22" s="358"/>
      <c r="BU22" s="359"/>
      <c r="BV22" s="357">
        <v>36729870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26832631</v>
      </c>
      <c r="BO23" s="395"/>
      <c r="BP23" s="395"/>
      <c r="BQ23" s="395"/>
      <c r="BR23" s="395"/>
      <c r="BS23" s="395"/>
      <c r="BT23" s="395"/>
      <c r="BU23" s="396"/>
      <c r="BV23" s="394">
        <v>25462662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9300</v>
      </c>
      <c r="R24" s="446"/>
      <c r="S24" s="446"/>
      <c r="T24" s="446"/>
      <c r="U24" s="446"/>
      <c r="V24" s="488"/>
      <c r="W24" s="540"/>
      <c r="X24" s="541"/>
      <c r="Y24" s="542"/>
      <c r="Z24" s="444" t="s">
        <v>162</v>
      </c>
      <c r="AA24" s="424"/>
      <c r="AB24" s="424"/>
      <c r="AC24" s="424"/>
      <c r="AD24" s="424"/>
      <c r="AE24" s="424"/>
      <c r="AF24" s="424"/>
      <c r="AG24" s="425"/>
      <c r="AH24" s="445">
        <v>508</v>
      </c>
      <c r="AI24" s="446"/>
      <c r="AJ24" s="446"/>
      <c r="AK24" s="446"/>
      <c r="AL24" s="488"/>
      <c r="AM24" s="445">
        <v>1567688</v>
      </c>
      <c r="AN24" s="446"/>
      <c r="AO24" s="446"/>
      <c r="AP24" s="446"/>
      <c r="AQ24" s="446"/>
      <c r="AR24" s="488"/>
      <c r="AS24" s="445">
        <v>3086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25591303</v>
      </c>
      <c r="BO24" s="395"/>
      <c r="BP24" s="395"/>
      <c r="BQ24" s="395"/>
      <c r="BR24" s="395"/>
      <c r="BS24" s="395"/>
      <c r="BT24" s="395"/>
      <c r="BU24" s="396"/>
      <c r="BV24" s="394">
        <v>23346977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7700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3698672</v>
      </c>
      <c r="BO25" s="358"/>
      <c r="BP25" s="358"/>
      <c r="BQ25" s="358"/>
      <c r="BR25" s="358"/>
      <c r="BS25" s="358"/>
      <c r="BT25" s="358"/>
      <c r="BU25" s="359"/>
      <c r="BV25" s="357">
        <v>3214658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6860</v>
      </c>
      <c r="R26" s="446"/>
      <c r="S26" s="446"/>
      <c r="T26" s="446"/>
      <c r="U26" s="446"/>
      <c r="V26" s="488"/>
      <c r="W26" s="540"/>
      <c r="X26" s="541"/>
      <c r="Y26" s="542"/>
      <c r="Z26" s="444" t="s">
        <v>168</v>
      </c>
      <c r="AA26" s="546"/>
      <c r="AB26" s="546"/>
      <c r="AC26" s="546"/>
      <c r="AD26" s="546"/>
      <c r="AE26" s="546"/>
      <c r="AF26" s="546"/>
      <c r="AG26" s="547"/>
      <c r="AH26" s="445">
        <v>26</v>
      </c>
      <c r="AI26" s="446"/>
      <c r="AJ26" s="446"/>
      <c r="AK26" s="446"/>
      <c r="AL26" s="488"/>
      <c r="AM26" s="445">
        <v>92092</v>
      </c>
      <c r="AN26" s="446"/>
      <c r="AO26" s="446"/>
      <c r="AP26" s="446"/>
      <c r="AQ26" s="446"/>
      <c r="AR26" s="488"/>
      <c r="AS26" s="445">
        <v>3542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5200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19010</v>
      </c>
      <c r="AN27" s="446"/>
      <c r="AO27" s="446"/>
      <c r="AP27" s="446"/>
      <c r="AQ27" s="446"/>
      <c r="AR27" s="488"/>
      <c r="AS27" s="445">
        <v>3802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4900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4210643</v>
      </c>
      <c r="BO28" s="358"/>
      <c r="BP28" s="358"/>
      <c r="BQ28" s="358"/>
      <c r="BR28" s="358"/>
      <c r="BS28" s="358"/>
      <c r="BT28" s="358"/>
      <c r="BU28" s="359"/>
      <c r="BV28" s="357">
        <v>4205256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20</v>
      </c>
      <c r="M29" s="446"/>
      <c r="N29" s="446"/>
      <c r="O29" s="446"/>
      <c r="P29" s="488"/>
      <c r="Q29" s="445">
        <v>4500</v>
      </c>
      <c r="R29" s="446"/>
      <c r="S29" s="446"/>
      <c r="T29" s="446"/>
      <c r="U29" s="446"/>
      <c r="V29" s="488"/>
      <c r="W29" s="543"/>
      <c r="X29" s="544"/>
      <c r="Y29" s="545"/>
      <c r="Z29" s="444" t="s">
        <v>177</v>
      </c>
      <c r="AA29" s="424"/>
      <c r="AB29" s="424"/>
      <c r="AC29" s="424"/>
      <c r="AD29" s="424"/>
      <c r="AE29" s="424"/>
      <c r="AF29" s="424"/>
      <c r="AG29" s="425"/>
      <c r="AH29" s="445">
        <v>513</v>
      </c>
      <c r="AI29" s="446"/>
      <c r="AJ29" s="446"/>
      <c r="AK29" s="446"/>
      <c r="AL29" s="488"/>
      <c r="AM29" s="445">
        <v>1586698</v>
      </c>
      <c r="AN29" s="446"/>
      <c r="AO29" s="446"/>
      <c r="AP29" s="446"/>
      <c r="AQ29" s="446"/>
      <c r="AR29" s="488"/>
      <c r="AS29" s="445">
        <v>3093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4719470</v>
      </c>
      <c r="BO30" s="514"/>
      <c r="BP30" s="514"/>
      <c r="BQ30" s="514"/>
      <c r="BR30" s="514"/>
      <c r="BS30" s="514"/>
      <c r="BT30" s="514"/>
      <c r="BU30" s="515"/>
      <c r="BV30" s="513">
        <v>4739425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長岡京市水道事業会計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乙訓環境衛生組合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長岡京都市開発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乙訓休日応急診療所特別会計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長岡京市公共下水道事業会計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桂川・小畑川水防事務組合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長岡京市埋蔵文化財センター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乙訓福祉施設事務組合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長岡京水資源対策基金</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長岡京市スポーツ協会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京都府住宅新築資金等貸付事業管理組合（一般会計）</v>
      </c>
      <c r="BZ38" s="585"/>
      <c r="CA38" s="585"/>
      <c r="CB38" s="585"/>
      <c r="CC38" s="585"/>
      <c r="CD38" s="585"/>
      <c r="CE38" s="585"/>
      <c r="CF38" s="585"/>
      <c r="CG38" s="585"/>
      <c r="CH38" s="585"/>
      <c r="CI38" s="585"/>
      <c r="CJ38" s="585"/>
      <c r="CK38" s="585"/>
      <c r="CL38" s="585"/>
      <c r="CM38" s="585"/>
      <c r="CN38" s="163"/>
      <c r="CO38" s="584">
        <f t="shared" si="3"/>
        <v>23</v>
      </c>
      <c r="CP38" s="584"/>
      <c r="CQ38" s="585" t="str">
        <f>IF('各会計、関係団体の財政状況及び健全化判断比率'!BS11="","",'各会計、関係団体の財政状況及び健全化判断比率'!BS11)</f>
        <v>乙訓勤労者福祉サービスセンター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京都府住宅新築資金等貸付事業管理組合（特別会計）</v>
      </c>
      <c r="BZ39" s="585"/>
      <c r="CA39" s="585"/>
      <c r="CB39" s="585"/>
      <c r="CC39" s="585"/>
      <c r="CD39" s="585"/>
      <c r="CE39" s="585"/>
      <c r="CF39" s="585"/>
      <c r="CG39" s="585"/>
      <c r="CH39" s="585"/>
      <c r="CI39" s="585"/>
      <c r="CJ39" s="585"/>
      <c r="CK39" s="585"/>
      <c r="CL39" s="585"/>
      <c r="CM39" s="585"/>
      <c r="CN39" s="163"/>
      <c r="CO39" s="584">
        <f t="shared" si="3"/>
        <v>24</v>
      </c>
      <c r="CP39" s="584"/>
      <c r="CQ39" s="585" t="str">
        <f>IF('各会計、関係団体の財政状況及び健全化判断比率'!BS12="","",'各会計、関係団体の財政状況及び健全化判断比率'!BS12)</f>
        <v>長岡京市緑の協会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乙訓消防組合</v>
      </c>
      <c r="BZ40" s="585"/>
      <c r="CA40" s="585"/>
      <c r="CB40" s="585"/>
      <c r="CC40" s="585"/>
      <c r="CD40" s="585"/>
      <c r="CE40" s="585"/>
      <c r="CF40" s="585"/>
      <c r="CG40" s="585"/>
      <c r="CH40" s="585"/>
      <c r="CI40" s="585"/>
      <c r="CJ40" s="585"/>
      <c r="CK40" s="585"/>
      <c r="CL40" s="585"/>
      <c r="CM40" s="585"/>
      <c r="CN40" s="163"/>
      <c r="CO40" s="584">
        <f t="shared" si="3"/>
        <v>25</v>
      </c>
      <c r="CP40" s="584"/>
      <c r="CQ40" s="585" t="str">
        <f>IF('各会計、関係団体の財政状況及び健全化判断比率'!BS13="","",'各会計、関係団体の財政状況及び健全化判断比率'!BS13)</f>
        <v>乙訓土地開発公社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京都府後期高齢者医療広域連合（一般会計）</v>
      </c>
      <c r="BZ41" s="585"/>
      <c r="CA41" s="585"/>
      <c r="CB41" s="585"/>
      <c r="CC41" s="585"/>
      <c r="CD41" s="585"/>
      <c r="CE41" s="585"/>
      <c r="CF41" s="585"/>
      <c r="CG41" s="585"/>
      <c r="CH41" s="585"/>
      <c r="CI41" s="585"/>
      <c r="CJ41" s="585"/>
      <c r="CK41" s="585"/>
      <c r="CL41" s="585"/>
      <c r="CM41" s="585"/>
      <c r="CN41" s="163"/>
      <c r="CO41" s="584">
        <f t="shared" si="3"/>
        <v>26</v>
      </c>
      <c r="CP41" s="584"/>
      <c r="CQ41" s="585" t="str">
        <f>IF('各会計、関係団体の財政状況及び健全化判断比率'!BS14="","",'各会計、関係団体の財政状況及び健全化判断比率'!BS14)</f>
        <v>京都府長岡京記念文化事業団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京都府後期高齢者医療広域連合（後期高齢者医療特別会計）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京都地方税機構</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q7gHptQLToaVXbMXWEDVTRv+sJy4+umS0uGqcJpc1RT7JUqcw8mL4+D7nB3y8VaBRmCnK50vjWKzdin20l+g==" saltValue="6ow6R1RP6fbgAlYykzzL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K36" sqref="K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11.38</v>
      </c>
      <c r="G34" s="33">
        <v>10.45</v>
      </c>
      <c r="H34" s="33">
        <v>11.01</v>
      </c>
      <c r="I34" s="33">
        <v>10.48</v>
      </c>
      <c r="J34" s="34">
        <v>10.029999999999999</v>
      </c>
      <c r="K34" s="22"/>
      <c r="L34" s="22"/>
      <c r="M34" s="22"/>
      <c r="N34" s="22"/>
      <c r="O34" s="22"/>
      <c r="P34" s="22"/>
    </row>
    <row r="35" spans="1:16" ht="39" customHeight="1" x14ac:dyDescent="0.2">
      <c r="A35" s="22"/>
      <c r="B35" s="35"/>
      <c r="C35" s="1132" t="s">
        <v>534</v>
      </c>
      <c r="D35" s="1132"/>
      <c r="E35" s="1133"/>
      <c r="F35" s="36">
        <v>8.94</v>
      </c>
      <c r="G35" s="37">
        <v>11.12</v>
      </c>
      <c r="H35" s="37">
        <v>9.64</v>
      </c>
      <c r="I35" s="37">
        <v>7.43</v>
      </c>
      <c r="J35" s="38">
        <v>7.48</v>
      </c>
      <c r="K35" s="22"/>
      <c r="L35" s="22"/>
      <c r="M35" s="22"/>
      <c r="N35" s="22"/>
      <c r="O35" s="22"/>
      <c r="P35" s="22"/>
    </row>
    <row r="36" spans="1:16" ht="39" customHeight="1" x14ac:dyDescent="0.2">
      <c r="A36" s="22"/>
      <c r="B36" s="35"/>
      <c r="C36" s="1132" t="s">
        <v>535</v>
      </c>
      <c r="D36" s="1132"/>
      <c r="E36" s="1133"/>
      <c r="F36" s="36">
        <v>0.4</v>
      </c>
      <c r="G36" s="37">
        <v>0.4</v>
      </c>
      <c r="H36" s="37">
        <v>0.42</v>
      </c>
      <c r="I36" s="37">
        <v>0.48</v>
      </c>
      <c r="J36" s="38">
        <v>0.43</v>
      </c>
      <c r="K36" s="22"/>
      <c r="L36" s="22"/>
      <c r="M36" s="22"/>
      <c r="N36" s="22"/>
      <c r="O36" s="22"/>
      <c r="P36" s="22"/>
    </row>
    <row r="37" spans="1:16" ht="39" customHeight="1" x14ac:dyDescent="0.2">
      <c r="A37" s="22"/>
      <c r="B37" s="35"/>
      <c r="C37" s="1132" t="s">
        <v>536</v>
      </c>
      <c r="D37" s="1132"/>
      <c r="E37" s="1133"/>
      <c r="F37" s="36">
        <v>0.28999999999999998</v>
      </c>
      <c r="G37" s="37">
        <v>0.26</v>
      </c>
      <c r="H37" s="37">
        <v>0.35</v>
      </c>
      <c r="I37" s="37">
        <v>0.3</v>
      </c>
      <c r="J37" s="38">
        <v>0.37</v>
      </c>
      <c r="K37" s="22"/>
      <c r="L37" s="22"/>
      <c r="M37" s="22"/>
      <c r="N37" s="22"/>
      <c r="O37" s="22"/>
      <c r="P37" s="22"/>
    </row>
    <row r="38" spans="1:16" ht="39" customHeight="1" x14ac:dyDescent="0.2">
      <c r="A38" s="22"/>
      <c r="B38" s="35"/>
      <c r="C38" s="1132" t="s">
        <v>537</v>
      </c>
      <c r="D38" s="1132"/>
      <c r="E38" s="1133"/>
      <c r="F38" s="36">
        <v>1.18</v>
      </c>
      <c r="G38" s="37">
        <v>1.1100000000000001</v>
      </c>
      <c r="H38" s="37">
        <v>1.04</v>
      </c>
      <c r="I38" s="37">
        <v>0.71</v>
      </c>
      <c r="J38" s="38">
        <v>0.35</v>
      </c>
      <c r="K38" s="22"/>
      <c r="L38" s="22"/>
      <c r="M38" s="22"/>
      <c r="N38" s="22"/>
      <c r="O38" s="22"/>
      <c r="P38" s="22"/>
    </row>
    <row r="39" spans="1:16" ht="39" customHeight="1" x14ac:dyDescent="0.2">
      <c r="A39" s="22"/>
      <c r="B39" s="35"/>
      <c r="C39" s="1132" t="s">
        <v>538</v>
      </c>
      <c r="D39" s="1132"/>
      <c r="E39" s="1133"/>
      <c r="F39" s="36">
        <v>0</v>
      </c>
      <c r="G39" s="37">
        <v>0.02</v>
      </c>
      <c r="H39" s="37">
        <v>0.48</v>
      </c>
      <c r="I39" s="37">
        <v>0.35</v>
      </c>
      <c r="J39" s="38">
        <v>0.17</v>
      </c>
      <c r="K39" s="22"/>
      <c r="L39" s="22"/>
      <c r="M39" s="22"/>
      <c r="N39" s="22"/>
      <c r="O39" s="22"/>
      <c r="P39" s="22"/>
    </row>
    <row r="40" spans="1:16" ht="39" customHeight="1" x14ac:dyDescent="0.2">
      <c r="A40" s="22"/>
      <c r="B40" s="35"/>
      <c r="C40" s="1132" t="s">
        <v>539</v>
      </c>
      <c r="D40" s="1132"/>
      <c r="E40" s="1133"/>
      <c r="F40" s="36">
        <v>0.28000000000000003</v>
      </c>
      <c r="G40" s="37">
        <v>0.79</v>
      </c>
      <c r="H40" s="37">
        <v>0.5</v>
      </c>
      <c r="I40" s="37">
        <v>0.05</v>
      </c>
      <c r="J40" s="38">
        <v>0.1</v>
      </c>
      <c r="K40" s="22"/>
      <c r="L40" s="22"/>
      <c r="M40" s="22"/>
      <c r="N40" s="22"/>
      <c r="O40" s="22"/>
      <c r="P40" s="22"/>
    </row>
    <row r="41" spans="1:16" ht="39" customHeight="1" x14ac:dyDescent="0.2">
      <c r="A41" s="22"/>
      <c r="B41" s="35"/>
      <c r="C41" s="1132" t="s">
        <v>540</v>
      </c>
      <c r="D41" s="1132"/>
      <c r="E41" s="1133"/>
      <c r="F41" s="36">
        <v>0.04</v>
      </c>
      <c r="G41" s="37">
        <v>0.04</v>
      </c>
      <c r="H41" s="37">
        <v>0.05</v>
      </c>
      <c r="I41" s="37">
        <v>0.05</v>
      </c>
      <c r="J41" s="38">
        <v>0.04</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INILbKhva+RByp+lvkWRc80Ce40akdGGWkFTyWfdYhkRK0sSzFF4idYDXDO7rHd25Ed6aOJ0CRxk41oC3S6wQ==" saltValue="fDlNTDlF1TilD8kvrBAI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2607</v>
      </c>
      <c r="L45" s="58">
        <v>2764</v>
      </c>
      <c r="M45" s="58">
        <v>2891</v>
      </c>
      <c r="N45" s="58">
        <v>2984</v>
      </c>
      <c r="O45" s="59">
        <v>2907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511</v>
      </c>
      <c r="L48" s="62">
        <v>458</v>
      </c>
      <c r="M48" s="62">
        <v>440</v>
      </c>
      <c r="N48" s="62">
        <v>464</v>
      </c>
      <c r="O48" s="63">
        <v>491</v>
      </c>
      <c r="P48" s="46"/>
      <c r="Q48" s="46"/>
      <c r="R48" s="46"/>
      <c r="S48" s="46"/>
      <c r="T48" s="46"/>
      <c r="U48" s="46"/>
    </row>
    <row r="49" spans="1:21" ht="30.75" customHeight="1" x14ac:dyDescent="0.2">
      <c r="A49" s="46"/>
      <c r="B49" s="1140"/>
      <c r="C49" s="1141"/>
      <c r="D49" s="60"/>
      <c r="E49" s="1146" t="s">
        <v>14</v>
      </c>
      <c r="F49" s="1146"/>
      <c r="G49" s="1146"/>
      <c r="H49" s="1146"/>
      <c r="I49" s="1146"/>
      <c r="J49" s="1147"/>
      <c r="K49" s="61">
        <v>231</v>
      </c>
      <c r="L49" s="62">
        <v>248</v>
      </c>
      <c r="M49" s="62">
        <v>189</v>
      </c>
      <c r="N49" s="62">
        <v>194</v>
      </c>
      <c r="O49" s="63">
        <v>196</v>
      </c>
      <c r="P49" s="46"/>
      <c r="Q49" s="46"/>
      <c r="R49" s="46"/>
      <c r="S49" s="46"/>
      <c r="T49" s="46"/>
      <c r="U49" s="46"/>
    </row>
    <row r="50" spans="1:21" ht="30.75" customHeight="1" x14ac:dyDescent="0.2">
      <c r="A50" s="46"/>
      <c r="B50" s="1140"/>
      <c r="C50" s="1141"/>
      <c r="D50" s="60"/>
      <c r="E50" s="1146" t="s">
        <v>15</v>
      </c>
      <c r="F50" s="1146"/>
      <c r="G50" s="1146"/>
      <c r="H50" s="1146"/>
      <c r="I50" s="1146"/>
      <c r="J50" s="1147"/>
      <c r="K50" s="61">
        <v>104</v>
      </c>
      <c r="L50" s="62">
        <v>18</v>
      </c>
      <c r="M50" s="62">
        <v>133</v>
      </c>
      <c r="N50" s="62">
        <v>5</v>
      </c>
      <c r="O50" s="63">
        <v>76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3020</v>
      </c>
      <c r="L52" s="62">
        <v>3072</v>
      </c>
      <c r="M52" s="62">
        <v>3220</v>
      </c>
      <c r="N52" s="62">
        <v>3220</v>
      </c>
      <c r="O52" s="63">
        <v>3179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433</v>
      </c>
      <c r="L53" s="67">
        <v>416</v>
      </c>
      <c r="M53" s="67">
        <v>433</v>
      </c>
      <c r="N53" s="67">
        <v>427</v>
      </c>
      <c r="O53" s="68">
        <v>491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Zmk22rj+A3LM320Plkzyp2cNFxx5YqRyEo60gQitWedRvTH9PAQHFrzIdv19ufhOljVFJwjc3euX2lZUkmhgQ==" saltValue="cJK5hyZ15ZtO/eLbU8zQ4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1"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32895</v>
      </c>
      <c r="J41" s="331">
        <v>34274</v>
      </c>
      <c r="K41" s="331">
        <v>36176</v>
      </c>
      <c r="L41" s="331">
        <v>36730</v>
      </c>
      <c r="M41" s="332">
        <v>37875</v>
      </c>
    </row>
    <row r="42" spans="2:13" ht="27.75" customHeight="1" x14ac:dyDescent="0.2">
      <c r="B42" s="1171"/>
      <c r="C42" s="1172"/>
      <c r="D42" s="104"/>
      <c r="E42" s="1177" t="s">
        <v>32</v>
      </c>
      <c r="F42" s="1177"/>
      <c r="G42" s="1177"/>
      <c r="H42" s="1178"/>
      <c r="I42" s="333">
        <v>729</v>
      </c>
      <c r="J42" s="334">
        <v>983</v>
      </c>
      <c r="K42" s="334">
        <v>1022</v>
      </c>
      <c r="L42" s="334">
        <v>1225</v>
      </c>
      <c r="M42" s="335">
        <v>555</v>
      </c>
    </row>
    <row r="43" spans="2:13" ht="27.75" customHeight="1" x14ac:dyDescent="0.2">
      <c r="B43" s="1171"/>
      <c r="C43" s="1172"/>
      <c r="D43" s="104"/>
      <c r="E43" s="1177" t="s">
        <v>33</v>
      </c>
      <c r="F43" s="1177"/>
      <c r="G43" s="1177"/>
      <c r="H43" s="1178"/>
      <c r="I43" s="333">
        <v>5999</v>
      </c>
      <c r="J43" s="334">
        <v>5718</v>
      </c>
      <c r="K43" s="334">
        <v>5024</v>
      </c>
      <c r="L43" s="334">
        <v>4635</v>
      </c>
      <c r="M43" s="335">
        <v>4421</v>
      </c>
    </row>
    <row r="44" spans="2:13" ht="27.75" customHeight="1" x14ac:dyDescent="0.2">
      <c r="B44" s="1171"/>
      <c r="C44" s="1172"/>
      <c r="D44" s="104"/>
      <c r="E44" s="1177" t="s">
        <v>34</v>
      </c>
      <c r="F44" s="1177"/>
      <c r="G44" s="1177"/>
      <c r="H44" s="1178"/>
      <c r="I44" s="333">
        <v>2378</v>
      </c>
      <c r="J44" s="334">
        <v>2378</v>
      </c>
      <c r="K44" s="334">
        <v>2158</v>
      </c>
      <c r="L44" s="334">
        <v>1928</v>
      </c>
      <c r="M44" s="335">
        <v>1754</v>
      </c>
    </row>
    <row r="45" spans="2:13" ht="27.75" customHeight="1" x14ac:dyDescent="0.2">
      <c r="B45" s="1171"/>
      <c r="C45" s="1172"/>
      <c r="D45" s="104"/>
      <c r="E45" s="1177" t="s">
        <v>35</v>
      </c>
      <c r="F45" s="1177"/>
      <c r="G45" s="1177"/>
      <c r="H45" s="1178"/>
      <c r="I45" s="333">
        <v>3162</v>
      </c>
      <c r="J45" s="334">
        <v>3193</v>
      </c>
      <c r="K45" s="334">
        <v>3145</v>
      </c>
      <c r="L45" s="334">
        <v>3297</v>
      </c>
      <c r="M45" s="335">
        <v>3263</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8467</v>
      </c>
      <c r="J50" s="334">
        <v>9710</v>
      </c>
      <c r="K50" s="334">
        <v>10115</v>
      </c>
      <c r="L50" s="334">
        <v>9961</v>
      </c>
      <c r="M50" s="335">
        <v>9832</v>
      </c>
    </row>
    <row r="51" spans="2:13" ht="27.75" customHeight="1" x14ac:dyDescent="0.2">
      <c r="B51" s="1171"/>
      <c r="C51" s="1172"/>
      <c r="D51" s="104"/>
      <c r="E51" s="1177" t="s">
        <v>42</v>
      </c>
      <c r="F51" s="1177"/>
      <c r="G51" s="1177"/>
      <c r="H51" s="1178"/>
      <c r="I51" s="333">
        <v>6407</v>
      </c>
      <c r="J51" s="334">
        <v>7456</v>
      </c>
      <c r="K51" s="334">
        <v>7777</v>
      </c>
      <c r="L51" s="334">
        <v>8011</v>
      </c>
      <c r="M51" s="335">
        <v>7952</v>
      </c>
    </row>
    <row r="52" spans="2:13" ht="27.75" customHeight="1" x14ac:dyDescent="0.2">
      <c r="B52" s="1173"/>
      <c r="C52" s="1174"/>
      <c r="D52" s="104"/>
      <c r="E52" s="1177" t="s">
        <v>43</v>
      </c>
      <c r="F52" s="1177"/>
      <c r="G52" s="1177"/>
      <c r="H52" s="1178"/>
      <c r="I52" s="333">
        <v>28999</v>
      </c>
      <c r="J52" s="334">
        <v>29154</v>
      </c>
      <c r="K52" s="334">
        <v>28369</v>
      </c>
      <c r="L52" s="334">
        <v>26996</v>
      </c>
      <c r="M52" s="335">
        <v>25905</v>
      </c>
    </row>
    <row r="53" spans="2:13" ht="27.75" customHeight="1" thickBot="1" x14ac:dyDescent="0.25">
      <c r="B53" s="1184" t="s">
        <v>19</v>
      </c>
      <c r="C53" s="1185"/>
      <c r="D53" s="108"/>
      <c r="E53" s="1186" t="s">
        <v>44</v>
      </c>
      <c r="F53" s="1186"/>
      <c r="G53" s="1186"/>
      <c r="H53" s="1187"/>
      <c r="I53" s="336">
        <v>1290</v>
      </c>
      <c r="J53" s="337">
        <v>227</v>
      </c>
      <c r="K53" s="337">
        <v>1265</v>
      </c>
      <c r="L53" s="337">
        <v>2846</v>
      </c>
      <c r="M53" s="338">
        <v>4179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ycvRqYdiOFt7MTAfgLHG+z+u/F2qYlQNxBhrICCilb1nuHb0XK1aVqW/3WW9oV6CqCWqrfMKoYifqc0iO5tJQ==" saltValue="MFVswRv3FFfEe/aySIEx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70" zoomScaleNormal="70" zoomScaleSheetLayoutView="100" workbookViewId="0">
      <selection activeCell="G58" sqref="G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4300</v>
      </c>
      <c r="G55" s="339">
        <v>4205</v>
      </c>
      <c r="H55" s="340">
        <v>4211</v>
      </c>
    </row>
    <row r="56" spans="2:8" ht="52.5" customHeight="1" x14ac:dyDescent="0.2">
      <c r="B56" s="120"/>
      <c r="C56" s="1198" t="s">
        <v>47</v>
      </c>
      <c r="D56" s="1198"/>
      <c r="E56" s="1199"/>
      <c r="F56" s="341" t="s">
        <v>488</v>
      </c>
      <c r="G56" s="341" t="s">
        <v>488</v>
      </c>
      <c r="H56" s="342" t="s">
        <v>488</v>
      </c>
    </row>
    <row r="57" spans="2:8" ht="53.25" customHeight="1" x14ac:dyDescent="0.2">
      <c r="B57" s="120"/>
      <c r="C57" s="1200" t="s">
        <v>48</v>
      </c>
      <c r="D57" s="1200"/>
      <c r="E57" s="1201"/>
      <c r="F57" s="343">
        <v>4782</v>
      </c>
      <c r="G57" s="343">
        <v>4739</v>
      </c>
      <c r="H57" s="344">
        <v>4719</v>
      </c>
    </row>
    <row r="58" spans="2:8" ht="45.75" customHeight="1" x14ac:dyDescent="0.2">
      <c r="B58" s="121"/>
      <c r="C58" s="1188" t="s">
        <v>648</v>
      </c>
      <c r="D58" s="1189"/>
      <c r="E58" s="1190"/>
      <c r="F58" s="345">
        <v>2666</v>
      </c>
      <c r="G58" s="345">
        <v>2622</v>
      </c>
      <c r="H58" s="346">
        <v>2470</v>
      </c>
    </row>
    <row r="59" spans="2:8" ht="45.75" customHeight="1" x14ac:dyDescent="0.2">
      <c r="B59" s="121"/>
      <c r="C59" s="1188" t="s">
        <v>649</v>
      </c>
      <c r="D59" s="1189"/>
      <c r="E59" s="1190"/>
      <c r="F59" s="345">
        <v>700</v>
      </c>
      <c r="G59" s="345">
        <v>501</v>
      </c>
      <c r="H59" s="346">
        <v>651</v>
      </c>
    </row>
    <row r="60" spans="2:8" ht="45.75" customHeight="1" x14ac:dyDescent="0.2">
      <c r="B60" s="121"/>
      <c r="C60" s="1188" t="s">
        <v>650</v>
      </c>
      <c r="D60" s="1189"/>
      <c r="E60" s="1190"/>
      <c r="F60" s="345">
        <v>500</v>
      </c>
      <c r="G60" s="345">
        <v>476</v>
      </c>
      <c r="H60" s="346">
        <v>422</v>
      </c>
    </row>
    <row r="61" spans="2:8" ht="45.75" customHeight="1" x14ac:dyDescent="0.2">
      <c r="B61" s="121"/>
      <c r="C61" s="1188" t="s">
        <v>651</v>
      </c>
      <c r="D61" s="1189"/>
      <c r="E61" s="1190"/>
      <c r="F61" s="345">
        <v>261</v>
      </c>
      <c r="G61" s="345">
        <v>362</v>
      </c>
      <c r="H61" s="346">
        <v>368</v>
      </c>
    </row>
    <row r="62" spans="2:8" ht="45.75" customHeight="1" thickBot="1" x14ac:dyDescent="0.25">
      <c r="B62" s="122"/>
      <c r="C62" s="1191" t="s">
        <v>652</v>
      </c>
      <c r="D62" s="1192"/>
      <c r="E62" s="1193"/>
      <c r="F62" s="347">
        <v>283</v>
      </c>
      <c r="G62" s="347">
        <v>360</v>
      </c>
      <c r="H62" s="348">
        <v>362</v>
      </c>
    </row>
    <row r="63" spans="2:8" ht="52.5" customHeight="1" thickBot="1" x14ac:dyDescent="0.25">
      <c r="B63" s="123"/>
      <c r="C63" s="1194" t="s">
        <v>49</v>
      </c>
      <c r="D63" s="1194"/>
      <c r="E63" s="1195"/>
      <c r="F63" s="349">
        <v>9082</v>
      </c>
      <c r="G63" s="349">
        <v>8945</v>
      </c>
      <c r="H63" s="350">
        <v>8930</v>
      </c>
    </row>
    <row r="64" spans="2:8" ht="13.2" x14ac:dyDescent="0.2"/>
  </sheetData>
  <sheetProtection algorithmName="SHA-512" hashValue="EN1V2yGrDpqxqeb8HahLJGd5FfzssiLTIvBCtDpu1tL0uVb7UlnscTvaKuBFLB3aee+wUl5NZIxGuL1At9wwKg==" saltValue="106VFnA5oaMDbbP95NKj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38070</v>
      </c>
      <c r="E3" s="142"/>
      <c r="F3" s="143">
        <v>45483</v>
      </c>
      <c r="G3" s="144"/>
      <c r="H3" s="145"/>
    </row>
    <row r="4" spans="1:8" x14ac:dyDescent="0.2">
      <c r="A4" s="146"/>
      <c r="B4" s="147"/>
      <c r="C4" s="148"/>
      <c r="D4" s="149">
        <v>14448</v>
      </c>
      <c r="E4" s="150"/>
      <c r="F4" s="151">
        <v>24241</v>
      </c>
      <c r="G4" s="152"/>
      <c r="H4" s="153"/>
    </row>
    <row r="5" spans="1:8" x14ac:dyDescent="0.2">
      <c r="A5" s="134" t="s">
        <v>520</v>
      </c>
      <c r="B5" s="139"/>
      <c r="C5" s="140"/>
      <c r="D5" s="141">
        <v>59671</v>
      </c>
      <c r="E5" s="142"/>
      <c r="F5" s="143">
        <v>45945</v>
      </c>
      <c r="G5" s="144"/>
      <c r="H5" s="145"/>
    </row>
    <row r="6" spans="1:8" x14ac:dyDescent="0.2">
      <c r="A6" s="146"/>
      <c r="B6" s="147"/>
      <c r="C6" s="148"/>
      <c r="D6" s="149">
        <v>30435</v>
      </c>
      <c r="E6" s="150"/>
      <c r="F6" s="151">
        <v>25180</v>
      </c>
      <c r="G6" s="152"/>
      <c r="H6" s="153"/>
    </row>
    <row r="7" spans="1:8" x14ac:dyDescent="0.2">
      <c r="A7" s="134" t="s">
        <v>521</v>
      </c>
      <c r="B7" s="139"/>
      <c r="C7" s="140"/>
      <c r="D7" s="141">
        <v>86926</v>
      </c>
      <c r="E7" s="142"/>
      <c r="F7" s="143">
        <v>44475</v>
      </c>
      <c r="G7" s="144"/>
      <c r="H7" s="145"/>
    </row>
    <row r="8" spans="1:8" x14ac:dyDescent="0.2">
      <c r="A8" s="146"/>
      <c r="B8" s="147"/>
      <c r="C8" s="148"/>
      <c r="D8" s="149">
        <v>59589</v>
      </c>
      <c r="E8" s="150"/>
      <c r="F8" s="151">
        <v>24780</v>
      </c>
      <c r="G8" s="152"/>
      <c r="H8" s="153"/>
    </row>
    <row r="9" spans="1:8" x14ac:dyDescent="0.2">
      <c r="A9" s="134" t="s">
        <v>522</v>
      </c>
      <c r="B9" s="139"/>
      <c r="C9" s="140"/>
      <c r="D9" s="141">
        <v>67622</v>
      </c>
      <c r="E9" s="142"/>
      <c r="F9" s="143">
        <v>45982</v>
      </c>
      <c r="G9" s="144"/>
      <c r="H9" s="145"/>
    </row>
    <row r="10" spans="1:8" x14ac:dyDescent="0.2">
      <c r="A10" s="146"/>
      <c r="B10" s="147"/>
      <c r="C10" s="148"/>
      <c r="D10" s="149">
        <v>29609</v>
      </c>
      <c r="E10" s="150"/>
      <c r="F10" s="151">
        <v>25583</v>
      </c>
      <c r="G10" s="152"/>
      <c r="H10" s="153"/>
    </row>
    <row r="11" spans="1:8" x14ac:dyDescent="0.2">
      <c r="A11" s="134" t="s">
        <v>523</v>
      </c>
      <c r="B11" s="139"/>
      <c r="C11" s="140"/>
      <c r="D11" s="141">
        <v>69718</v>
      </c>
      <c r="E11" s="142"/>
      <c r="F11" s="143">
        <v>50538</v>
      </c>
      <c r="G11" s="144"/>
      <c r="H11" s="145"/>
    </row>
    <row r="12" spans="1:8" x14ac:dyDescent="0.2">
      <c r="A12" s="146"/>
      <c r="B12" s="147"/>
      <c r="C12" s="154"/>
      <c r="D12" s="149">
        <v>49301</v>
      </c>
      <c r="E12" s="150"/>
      <c r="F12" s="151">
        <v>29053</v>
      </c>
      <c r="G12" s="152"/>
      <c r="H12" s="153"/>
    </row>
    <row r="13" spans="1:8" x14ac:dyDescent="0.2">
      <c r="A13" s="134"/>
      <c r="B13" s="139"/>
      <c r="C13" s="140"/>
      <c r="D13" s="141">
        <v>64401</v>
      </c>
      <c r="E13" s="142"/>
      <c r="F13" s="143">
        <v>46485</v>
      </c>
      <c r="G13" s="155"/>
      <c r="H13" s="145"/>
    </row>
    <row r="14" spans="1:8" x14ac:dyDescent="0.2">
      <c r="A14" s="146"/>
      <c r="B14" s="147"/>
      <c r="C14" s="148"/>
      <c r="D14" s="149">
        <v>36676</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8.9499999999999993</v>
      </c>
      <c r="C19" s="156">
        <f>ROUND(VALUE(SUBSTITUTE(実質収支比率等に係る経年分析!G$48,"▲","-")),2)</f>
        <v>11.15</v>
      </c>
      <c r="D19" s="156">
        <f>ROUND(VALUE(SUBSTITUTE(実質収支比率等に係る経年分析!H$48,"▲","-")),2)</f>
        <v>10.14</v>
      </c>
      <c r="E19" s="156">
        <f>ROUND(VALUE(SUBSTITUTE(実質収支比率等に係る経年分析!I$48,"▲","-")),2)</f>
        <v>7.78</v>
      </c>
      <c r="F19" s="156">
        <f>ROUND(VALUE(SUBSTITUTE(実質収支比率等に係る経年分析!J$48,"▲","-")),2)</f>
        <v>7.66</v>
      </c>
    </row>
    <row r="20" spans="1:11" x14ac:dyDescent="0.2">
      <c r="A20" s="156" t="s">
        <v>53</v>
      </c>
      <c r="B20" s="156">
        <f>ROUND(VALUE(SUBSTITUTE(実質収支比率等に係る経年分析!F$47,"▲","-")),2)</f>
        <v>18.11</v>
      </c>
      <c r="C20" s="156">
        <f>ROUND(VALUE(SUBSTITUTE(実質収支比率等に係る経年分析!G$47,"▲","-")),2)</f>
        <v>22.96</v>
      </c>
      <c r="D20" s="156">
        <f>ROUND(VALUE(SUBSTITUTE(実質収支比率等に係る経年分析!H$47,"▲","-")),2)</f>
        <v>23.95</v>
      </c>
      <c r="E20" s="156">
        <f>ROUND(VALUE(SUBSTITUTE(実質収支比率等に係る経年分析!I$47,"▲","-")),2)</f>
        <v>22.6</v>
      </c>
      <c r="F20" s="156">
        <f>ROUND(VALUE(SUBSTITUTE(実質収支比率等に係る経年分析!J$47,"▲","-")),2)</f>
        <v>22.11</v>
      </c>
    </row>
    <row r="21" spans="1:11" x14ac:dyDescent="0.2">
      <c r="A21" s="156" t="s">
        <v>54</v>
      </c>
      <c r="B21" s="156">
        <f>IF(ISNUMBER(VALUE(SUBSTITUTE(実質収支比率等に係る経年分析!F$49,"▲","-"))),ROUND(VALUE(SUBSTITUTE(実質収支比率等に係る経年分析!F$49,"▲","-")),2),NA())</f>
        <v>4.8</v>
      </c>
      <c r="C21" s="156">
        <f>IF(ISNUMBER(VALUE(SUBSTITUTE(実質収支比率等に係る経年分析!G$49,"▲","-"))),ROUND(VALUE(SUBSTITUTE(実質収支比率等に係る経年分析!G$49,"▲","-")),2),NA())</f>
        <v>8.42</v>
      </c>
      <c r="D21" s="156">
        <f>IF(ISNUMBER(VALUE(SUBSTITUTE(実質収支比率等に係る経年分析!H$49,"▲","-"))),ROUND(VALUE(SUBSTITUTE(実質収支比率等に係る経年分析!H$49,"▲","-")),2),NA())</f>
        <v>-0.62</v>
      </c>
      <c r="E21" s="156">
        <f>IF(ISNUMBER(VALUE(SUBSTITUTE(実質収支比率等に係る経年分析!I$49,"▲","-"))),ROUND(VALUE(SUBSTITUTE(実質収支比率等に係る経年分析!I$49,"▲","-")),2),NA())</f>
        <v>-2.5099999999999998</v>
      </c>
      <c r="F21" s="156">
        <f>IF(ISNUMBER(VALUE(SUBSTITUTE(実質収支比率等に係る経年分析!J$49,"▲","-"))),ROUND(VALUE(SUBSTITUTE(実質収支比率等に係る経年分析!J$49,"▲","-")),2),NA())</f>
        <v>0.08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0.28000000000000003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2">
      <c r="A31" s="157" t="str">
        <f>IF(連結実質赤字比率に係る赤字・黒字の構成分析!C$39="",NA(),連結実質赤字比率に係る赤字・黒字の構成分析!C$39)</f>
        <v>乙訓休日応急診療所特別会計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1.1100000000000001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後期高齢者医療事業特別会計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0.28999999999999998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0.37</v>
      </c>
    </row>
    <row r="34" spans="1:16" x14ac:dyDescent="0.2">
      <c r="A34" s="157" t="str">
        <f>IF(連結実質赤字比率に係る赤字・黒字の構成分析!C$36="",NA(),連結実質赤字比率に係る赤字・黒字の構成分析!C$36)</f>
        <v>長岡京市公共下水道事業会計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9.64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7.48</v>
      </c>
    </row>
    <row r="36" spans="1:16" x14ac:dyDescent="0.2">
      <c r="A36" s="157" t="str">
        <f>IF(連結実質赤字比率に係る赤字・黒字の構成分析!C$34="",NA(),連結実質赤字比率に係る赤字・黒字の構成分析!C$34)</f>
        <v>長岡京市水道事業会計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10.029999999999999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3020</v>
      </c>
      <c r="E42" s="158"/>
      <c r="F42" s="158"/>
      <c r="G42" s="158">
        <f>'実質公債費比率（分子）の構造'!L$52</f>
        <v>3072</v>
      </c>
      <c r="H42" s="158"/>
      <c r="I42" s="158"/>
      <c r="J42" s="158">
        <f>'実質公債費比率（分子）の構造'!M$52</f>
        <v>3220</v>
      </c>
      <c r="K42" s="158"/>
      <c r="L42" s="158"/>
      <c r="M42" s="158">
        <f>'実質公債費比率（分子）の構造'!N$52</f>
        <v>3220</v>
      </c>
      <c r="N42" s="158"/>
      <c r="O42" s="158"/>
      <c r="P42" s="158">
        <f>'実質公債費比率（分子）の構造'!O$52</f>
        <v>3179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104</v>
      </c>
      <c r="C44" s="158"/>
      <c r="D44" s="158"/>
      <c r="E44" s="158">
        <f>'実質公債費比率（分子）の構造'!L$50</f>
        <v>18</v>
      </c>
      <c r="F44" s="158"/>
      <c r="G44" s="158"/>
      <c r="H44" s="158">
        <f>'実質公債費比率（分子）の構造'!M$50</f>
        <v>133</v>
      </c>
      <c r="I44" s="158"/>
      <c r="J44" s="158"/>
      <c r="K44" s="158">
        <f>'実質公債費比率（分子）の構造'!N$50</f>
        <v>5</v>
      </c>
      <c r="L44" s="158"/>
      <c r="M44" s="158"/>
      <c r="N44" s="158">
        <f>'実質公債費比率（分子）の構造'!O$50</f>
        <v>76</v>
      </c>
      <c r="O44" s="158"/>
      <c r="P44" s="158"/>
    </row>
    <row r="45" spans="1:16" x14ac:dyDescent="0.2">
      <c r="A45" s="158" t="s">
        <v>63</v>
      </c>
      <c r="B45" s="158">
        <f>'実質公債費比率（分子）の構造'!K$49</f>
        <v>231</v>
      </c>
      <c r="C45" s="158"/>
      <c r="D45" s="158"/>
      <c r="E45" s="158">
        <f>'実質公債費比率（分子）の構造'!L$49</f>
        <v>248</v>
      </c>
      <c r="F45" s="158"/>
      <c r="G45" s="158"/>
      <c r="H45" s="158">
        <f>'実質公債費比率（分子）の構造'!M$49</f>
        <v>189</v>
      </c>
      <c r="I45" s="158"/>
      <c r="J45" s="158"/>
      <c r="K45" s="158">
        <f>'実質公債費比率（分子）の構造'!N$49</f>
        <v>194</v>
      </c>
      <c r="L45" s="158"/>
      <c r="M45" s="158"/>
      <c r="N45" s="158">
        <f>'実質公債費比率（分子）の構造'!O$49</f>
        <v>196</v>
      </c>
      <c r="O45" s="158"/>
      <c r="P45" s="158"/>
    </row>
    <row r="46" spans="1:16" x14ac:dyDescent="0.2">
      <c r="A46" s="158" t="s">
        <v>64</v>
      </c>
      <c r="B46" s="158">
        <f>'実質公債費比率（分子）の構造'!K$48</f>
        <v>511</v>
      </c>
      <c r="C46" s="158"/>
      <c r="D46" s="158"/>
      <c r="E46" s="158">
        <f>'実質公債費比率（分子）の構造'!L$48</f>
        <v>458</v>
      </c>
      <c r="F46" s="158"/>
      <c r="G46" s="158"/>
      <c r="H46" s="158">
        <f>'実質公債費比率（分子）の構造'!M$48</f>
        <v>440</v>
      </c>
      <c r="I46" s="158"/>
      <c r="J46" s="158"/>
      <c r="K46" s="158">
        <f>'実質公債費比率（分子）の構造'!N$48</f>
        <v>464</v>
      </c>
      <c r="L46" s="158"/>
      <c r="M46" s="158"/>
      <c r="N46" s="158">
        <f>'実質公債費比率（分子）の構造'!O$48</f>
        <v>491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2607</v>
      </c>
      <c r="C49" s="158"/>
      <c r="D49" s="158"/>
      <c r="E49" s="158">
        <f>'実質公債費比率（分子）の構造'!L$45</f>
        <v>2764</v>
      </c>
      <c r="F49" s="158"/>
      <c r="G49" s="158"/>
      <c r="H49" s="158">
        <f>'実質公債費比率（分子）の構造'!M$45</f>
        <v>2891</v>
      </c>
      <c r="I49" s="158"/>
      <c r="J49" s="158"/>
      <c r="K49" s="158">
        <f>'実質公債費比率（分子）の構造'!N$45</f>
        <v>2984</v>
      </c>
      <c r="L49" s="158"/>
      <c r="M49" s="158"/>
      <c r="N49" s="158">
        <f>'実質公債費比率（分子）の構造'!O$45</f>
        <v>2907</v>
      </c>
      <c r="O49" s="158"/>
      <c r="P49" s="158"/>
    </row>
    <row r="50" spans="1:16" x14ac:dyDescent="0.2">
      <c r="A50" s="158" t="s">
        <v>67</v>
      </c>
      <c r="B50" s="158" t="e">
        <f>NA()</f>
        <v>#N/A</v>
      </c>
      <c r="C50" s="158">
        <f>IF(ISNUMBER('実質公債費比率（分子）の構造'!K$53),'実質公債費比率（分子）の構造'!K$53,NA())</f>
        <v>433</v>
      </c>
      <c r="D50" s="158" t="e">
        <f>NA()</f>
        <v>#N/A</v>
      </c>
      <c r="E50" s="158" t="e">
        <f>NA()</f>
        <v>#N/A</v>
      </c>
      <c r="F50" s="158">
        <f>IF(ISNUMBER('実質公債費比率（分子）の構造'!L$53),'実質公債費比率（分子）の構造'!L$53,NA())</f>
        <v>416</v>
      </c>
      <c r="G50" s="158" t="e">
        <f>NA()</f>
        <v>#N/A</v>
      </c>
      <c r="H50" s="158" t="e">
        <f>NA()</f>
        <v>#N/A</v>
      </c>
      <c r="I50" s="158">
        <f>IF(ISNUMBER('実質公債費比率（分子）の構造'!M$53),'実質公債費比率（分子）の構造'!M$53,NA())</f>
        <v>433</v>
      </c>
      <c r="J50" s="158" t="e">
        <f>NA()</f>
        <v>#N/A</v>
      </c>
      <c r="K50" s="158" t="e">
        <f>NA()</f>
        <v>#N/A</v>
      </c>
      <c r="L50" s="158">
        <f>IF(ISNUMBER('実質公債費比率（分子）の構造'!N$53),'実質公債費比率（分子）の構造'!N$53,NA())</f>
        <v>427</v>
      </c>
      <c r="M50" s="158" t="e">
        <f>NA()</f>
        <v>#N/A</v>
      </c>
      <c r="N50" s="158" t="e">
        <f>NA()</f>
        <v>#N/A</v>
      </c>
      <c r="O50" s="158">
        <f>IF(ISNUMBER('実質公債費比率（分子）の構造'!O$53),'実質公債費比率（分子）の構造'!O$53,NA())</f>
        <v>491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28999</v>
      </c>
      <c r="E56" s="157"/>
      <c r="F56" s="157"/>
      <c r="G56" s="157">
        <f>'将来負担比率（分子）の構造'!J$52</f>
        <v>29154</v>
      </c>
      <c r="H56" s="157"/>
      <c r="I56" s="157"/>
      <c r="J56" s="157">
        <f>'将来負担比率（分子）の構造'!K$52</f>
        <v>28369</v>
      </c>
      <c r="K56" s="157"/>
      <c r="L56" s="157"/>
      <c r="M56" s="157">
        <f>'将来負担比率（分子）の構造'!L$52</f>
        <v>26996</v>
      </c>
      <c r="N56" s="157"/>
      <c r="O56" s="157"/>
      <c r="P56" s="157">
        <f>'将来負担比率（分子）の構造'!M$52</f>
        <v>25905</v>
      </c>
    </row>
    <row r="57" spans="1:16" x14ac:dyDescent="0.2">
      <c r="A57" s="157" t="s">
        <v>42</v>
      </c>
      <c r="B57" s="157"/>
      <c r="C57" s="157"/>
      <c r="D57" s="157">
        <f>'将来負担比率（分子）の構造'!I$51</f>
        <v>6407</v>
      </c>
      <c r="E57" s="157"/>
      <c r="F57" s="157"/>
      <c r="G57" s="157">
        <f>'将来負担比率（分子）の構造'!J$51</f>
        <v>7456</v>
      </c>
      <c r="H57" s="157"/>
      <c r="I57" s="157"/>
      <c r="J57" s="157">
        <f>'将来負担比率（分子）の構造'!K$51</f>
        <v>7777</v>
      </c>
      <c r="K57" s="157"/>
      <c r="L57" s="157"/>
      <c r="M57" s="157">
        <f>'将来負担比率（分子）の構造'!L$51</f>
        <v>8011</v>
      </c>
      <c r="N57" s="157"/>
      <c r="O57" s="157"/>
      <c r="P57" s="157">
        <f>'将来負担比率（分子）の構造'!M$51</f>
        <v>7952</v>
      </c>
    </row>
    <row r="58" spans="1:16" x14ac:dyDescent="0.2">
      <c r="A58" s="157" t="s">
        <v>41</v>
      </c>
      <c r="B58" s="157"/>
      <c r="C58" s="157"/>
      <c r="D58" s="157">
        <f>'将来負担比率（分子）の構造'!I$50</f>
        <v>8467</v>
      </c>
      <c r="E58" s="157"/>
      <c r="F58" s="157"/>
      <c r="G58" s="157">
        <f>'将来負担比率（分子）の構造'!J$50</f>
        <v>9710</v>
      </c>
      <c r="H58" s="157"/>
      <c r="I58" s="157"/>
      <c r="J58" s="157">
        <f>'将来負担比率（分子）の構造'!K$50</f>
        <v>10115</v>
      </c>
      <c r="K58" s="157"/>
      <c r="L58" s="157"/>
      <c r="M58" s="157">
        <f>'将来負担比率（分子）の構造'!L$50</f>
        <v>9961</v>
      </c>
      <c r="N58" s="157"/>
      <c r="O58" s="157"/>
      <c r="P58" s="157">
        <f>'将来負担比率（分子）の構造'!M$50</f>
        <v>9832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3162</v>
      </c>
      <c r="C62" s="157"/>
      <c r="D62" s="157"/>
      <c r="E62" s="157">
        <f>'将来負担比率（分子）の構造'!J$45</f>
        <v>3193</v>
      </c>
      <c r="F62" s="157"/>
      <c r="G62" s="157"/>
      <c r="H62" s="157">
        <f>'将来負担比率（分子）の構造'!K$45</f>
        <v>3145</v>
      </c>
      <c r="I62" s="157"/>
      <c r="J62" s="157"/>
      <c r="K62" s="157">
        <f>'将来負担比率（分子）の構造'!L$45</f>
        <v>3297</v>
      </c>
      <c r="L62" s="157"/>
      <c r="M62" s="157"/>
      <c r="N62" s="157">
        <f>'将来負担比率（分子）の構造'!M$45</f>
        <v>3263</v>
      </c>
      <c r="O62" s="157"/>
      <c r="P62" s="157"/>
    </row>
    <row r="63" spans="1:16" x14ac:dyDescent="0.2">
      <c r="A63" s="157" t="s">
        <v>34</v>
      </c>
      <c r="B63" s="157">
        <f>'将来負担比率（分子）の構造'!I$44</f>
        <v>2378</v>
      </c>
      <c r="C63" s="157"/>
      <c r="D63" s="157"/>
      <c r="E63" s="157">
        <f>'将来負担比率（分子）の構造'!J$44</f>
        <v>2378</v>
      </c>
      <c r="F63" s="157"/>
      <c r="G63" s="157"/>
      <c r="H63" s="157">
        <f>'将来負担比率（分子）の構造'!K$44</f>
        <v>2158</v>
      </c>
      <c r="I63" s="157"/>
      <c r="J63" s="157"/>
      <c r="K63" s="157">
        <f>'将来負担比率（分子）の構造'!L$44</f>
        <v>1928</v>
      </c>
      <c r="L63" s="157"/>
      <c r="M63" s="157"/>
      <c r="N63" s="157">
        <f>'将来負担比率（分子）の構造'!M$44</f>
        <v>1754</v>
      </c>
      <c r="O63" s="157"/>
      <c r="P63" s="157"/>
    </row>
    <row r="64" spans="1:16" x14ac:dyDescent="0.2">
      <c r="A64" s="157" t="s">
        <v>33</v>
      </c>
      <c r="B64" s="157">
        <f>'将来負担比率（分子）の構造'!I$43</f>
        <v>5999</v>
      </c>
      <c r="C64" s="157"/>
      <c r="D64" s="157"/>
      <c r="E64" s="157">
        <f>'将来負担比率（分子）の構造'!J$43</f>
        <v>5718</v>
      </c>
      <c r="F64" s="157"/>
      <c r="G64" s="157"/>
      <c r="H64" s="157">
        <f>'将来負担比率（分子）の構造'!K$43</f>
        <v>5024</v>
      </c>
      <c r="I64" s="157"/>
      <c r="J64" s="157"/>
      <c r="K64" s="157">
        <f>'将来負担比率（分子）の構造'!L$43</f>
        <v>4635</v>
      </c>
      <c r="L64" s="157"/>
      <c r="M64" s="157"/>
      <c r="N64" s="157">
        <f>'将来負担比率（分子）の構造'!M$43</f>
        <v>4421</v>
      </c>
      <c r="O64" s="157"/>
      <c r="P64" s="157"/>
    </row>
    <row r="65" spans="1:16" x14ac:dyDescent="0.2">
      <c r="A65" s="157" t="s">
        <v>32</v>
      </c>
      <c r="B65" s="157">
        <f>'将来負担比率（分子）の構造'!I$42</f>
        <v>729</v>
      </c>
      <c r="C65" s="157"/>
      <c r="D65" s="157"/>
      <c r="E65" s="157">
        <f>'将来負担比率（分子）の構造'!J$42</f>
        <v>983</v>
      </c>
      <c r="F65" s="157"/>
      <c r="G65" s="157"/>
      <c r="H65" s="157">
        <f>'将来負担比率（分子）の構造'!K$42</f>
        <v>1022</v>
      </c>
      <c r="I65" s="157"/>
      <c r="J65" s="157"/>
      <c r="K65" s="157">
        <f>'将来負担比率（分子）の構造'!L$42</f>
        <v>1225</v>
      </c>
      <c r="L65" s="157"/>
      <c r="M65" s="157"/>
      <c r="N65" s="157">
        <f>'将来負担比率（分子）の構造'!M$42</f>
        <v>555</v>
      </c>
      <c r="O65" s="157"/>
      <c r="P65" s="157"/>
    </row>
    <row r="66" spans="1:16" x14ac:dyDescent="0.2">
      <c r="A66" s="157" t="s">
        <v>31</v>
      </c>
      <c r="B66" s="157">
        <f>'将来負担比率（分子）の構造'!I$41</f>
        <v>32895</v>
      </c>
      <c r="C66" s="157"/>
      <c r="D66" s="157"/>
      <c r="E66" s="157">
        <f>'将来負担比率（分子）の構造'!J$41</f>
        <v>34274</v>
      </c>
      <c r="F66" s="157"/>
      <c r="G66" s="157"/>
      <c r="H66" s="157">
        <f>'将来負担比率（分子）の構造'!K$41</f>
        <v>36176</v>
      </c>
      <c r="I66" s="157"/>
      <c r="J66" s="157"/>
      <c r="K66" s="157">
        <f>'将来負担比率（分子）の構造'!L$41</f>
        <v>36730</v>
      </c>
      <c r="L66" s="157"/>
      <c r="M66" s="157"/>
      <c r="N66" s="157">
        <f>'将来負担比率（分子）の構造'!M$41</f>
        <v>37875</v>
      </c>
      <c r="O66" s="157"/>
      <c r="P66" s="157"/>
    </row>
    <row r="67" spans="1:16" x14ac:dyDescent="0.2">
      <c r="A67" s="157" t="s">
        <v>71</v>
      </c>
      <c r="B67" s="157" t="e">
        <f>NA()</f>
        <v>#N/A</v>
      </c>
      <c r="C67" s="157">
        <f>IF(ISNUMBER('将来負担比率（分子）の構造'!I$53), IF('将来負担比率（分子）の構造'!I$53 &lt; 0, 0, '将来負担比率（分子）の構造'!I$53), NA())</f>
        <v>1290</v>
      </c>
      <c r="D67" s="157" t="e">
        <f>NA()</f>
        <v>#N/A</v>
      </c>
      <c r="E67" s="157" t="e">
        <f>NA()</f>
        <v>#N/A</v>
      </c>
      <c r="F67" s="157">
        <f>IF(ISNUMBER('将来負担比率（分子）の構造'!J$53), IF('将来負担比率（分子）の構造'!J$53 &lt; 0, 0, '将来負担比率（分子）の構造'!J$53), NA())</f>
        <v>227</v>
      </c>
      <c r="G67" s="157" t="e">
        <f>NA()</f>
        <v>#N/A</v>
      </c>
      <c r="H67" s="157" t="e">
        <f>NA()</f>
        <v>#N/A</v>
      </c>
      <c r="I67" s="157">
        <f>IF(ISNUMBER('将来負担比率（分子）の構造'!K$53), IF('将来負担比率（分子）の構造'!K$53 &lt; 0, 0, '将来負担比率（分子）の構造'!K$53), NA())</f>
        <v>1265</v>
      </c>
      <c r="J67" s="157" t="e">
        <f>NA()</f>
        <v>#N/A</v>
      </c>
      <c r="K67" s="157" t="e">
        <f>NA()</f>
        <v>#N/A</v>
      </c>
      <c r="L67" s="157">
        <f>IF(ISNUMBER('将来負担比率（分子）の構造'!L$53), IF('将来負担比率（分子）の構造'!L$53 &lt; 0, 0, '将来負担比率（分子）の構造'!L$53), NA())</f>
        <v>2846</v>
      </c>
      <c r="M67" s="157" t="e">
        <f>NA()</f>
        <v>#N/A</v>
      </c>
      <c r="N67" s="157" t="e">
        <f>NA()</f>
        <v>#N/A</v>
      </c>
      <c r="O67" s="157">
        <f>IF(ISNUMBER('将来負担比率（分子）の構造'!M$53), IF('将来負担比率（分子）の構造'!M$53 &lt; 0, 0, '将来負担比率（分子）の構造'!M$53), NA())</f>
        <v>4179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4300</v>
      </c>
      <c r="C72" s="161">
        <f>基金残高に係る経年分析!G55</f>
        <v>4205</v>
      </c>
      <c r="D72" s="161">
        <f>基金残高に係る経年分析!H55</f>
        <v>4211</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4782</v>
      </c>
      <c r="C74" s="161">
        <f>基金残高に係る経年分析!G57</f>
        <v>4739</v>
      </c>
      <c r="D74" s="161">
        <f>基金残高に係る経年分析!H57</f>
        <v>4719</v>
      </c>
    </row>
  </sheetData>
  <sheetProtection algorithmName="SHA-512" hashValue="moIvP1ya8ihzI+WwoAlKDYfUAr9tJsW+sDIQraN6qj11VA6Uoi98+qENGCKxu4gg+B7zIfr/JLYQAPJbjZlg6A==" saltValue="f8nUcaFfR20K6WmTqqYoR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12987710</v>
      </c>
      <c r="S5" s="600"/>
      <c r="T5" s="600"/>
      <c r="U5" s="600"/>
      <c r="V5" s="600"/>
      <c r="W5" s="600"/>
      <c r="X5" s="600"/>
      <c r="Y5" s="601"/>
      <c r="Z5" s="602">
        <v>32.299999999999997</v>
      </c>
      <c r="AA5" s="602"/>
      <c r="AB5" s="602"/>
      <c r="AC5" s="602"/>
      <c r="AD5" s="603">
        <v>11942939</v>
      </c>
      <c r="AE5" s="603"/>
      <c r="AF5" s="603"/>
      <c r="AG5" s="603"/>
      <c r="AH5" s="603"/>
      <c r="AI5" s="603"/>
      <c r="AJ5" s="603"/>
      <c r="AK5" s="603"/>
      <c r="AL5" s="604">
        <v>59.9</v>
      </c>
      <c r="AM5" s="605"/>
      <c r="AN5" s="605"/>
      <c r="AO5" s="606"/>
      <c r="AP5" s="596" t="s">
        <v>216</v>
      </c>
      <c r="AQ5" s="597"/>
      <c r="AR5" s="597"/>
      <c r="AS5" s="597"/>
      <c r="AT5" s="597"/>
      <c r="AU5" s="597"/>
      <c r="AV5" s="597"/>
      <c r="AW5" s="597"/>
      <c r="AX5" s="597"/>
      <c r="AY5" s="597"/>
      <c r="AZ5" s="597"/>
      <c r="BA5" s="597"/>
      <c r="BB5" s="597"/>
      <c r="BC5" s="597"/>
      <c r="BD5" s="597"/>
      <c r="BE5" s="597"/>
      <c r="BF5" s="598"/>
      <c r="BG5" s="610">
        <v>11942939</v>
      </c>
      <c r="BH5" s="611"/>
      <c r="BI5" s="611"/>
      <c r="BJ5" s="611"/>
      <c r="BK5" s="611"/>
      <c r="BL5" s="611"/>
      <c r="BM5" s="611"/>
      <c r="BN5" s="612"/>
      <c r="BO5" s="613">
        <v>92</v>
      </c>
      <c r="BP5" s="613"/>
      <c r="BQ5" s="613"/>
      <c r="BR5" s="613"/>
      <c r="BS5" s="614">
        <v>123842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143183</v>
      </c>
      <c r="S6" s="611"/>
      <c r="T6" s="611"/>
      <c r="U6" s="611"/>
      <c r="V6" s="611"/>
      <c r="W6" s="611"/>
      <c r="X6" s="611"/>
      <c r="Y6" s="612"/>
      <c r="Z6" s="613">
        <v>0.4</v>
      </c>
      <c r="AA6" s="613"/>
      <c r="AB6" s="613"/>
      <c r="AC6" s="613"/>
      <c r="AD6" s="614">
        <v>143183</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11942939</v>
      </c>
      <c r="BH6" s="611"/>
      <c r="BI6" s="611"/>
      <c r="BJ6" s="611"/>
      <c r="BK6" s="611"/>
      <c r="BL6" s="611"/>
      <c r="BM6" s="611"/>
      <c r="BN6" s="612"/>
      <c r="BO6" s="613">
        <v>92</v>
      </c>
      <c r="BP6" s="613"/>
      <c r="BQ6" s="613"/>
      <c r="BR6" s="613"/>
      <c r="BS6" s="614">
        <v>123842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291793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291048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7870</v>
      </c>
      <c r="S7" s="611"/>
      <c r="T7" s="611"/>
      <c r="U7" s="611"/>
      <c r="V7" s="611"/>
      <c r="W7" s="611"/>
      <c r="X7" s="611"/>
      <c r="Y7" s="612"/>
      <c r="Z7" s="613">
        <v>0</v>
      </c>
      <c r="AA7" s="613"/>
      <c r="AB7" s="613"/>
      <c r="AC7" s="613"/>
      <c r="AD7" s="614">
        <v>7870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6017763</v>
      </c>
      <c r="BH7" s="611"/>
      <c r="BI7" s="611"/>
      <c r="BJ7" s="611"/>
      <c r="BK7" s="611"/>
      <c r="BL7" s="611"/>
      <c r="BM7" s="611"/>
      <c r="BN7" s="612"/>
      <c r="BO7" s="613">
        <v>46.3</v>
      </c>
      <c r="BP7" s="613"/>
      <c r="BQ7" s="613"/>
      <c r="BR7" s="613"/>
      <c r="BS7" s="614">
        <v>123842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5028859</v>
      </c>
      <c r="CS7" s="611"/>
      <c r="CT7" s="611"/>
      <c r="CU7" s="611"/>
      <c r="CV7" s="611"/>
      <c r="CW7" s="611"/>
      <c r="CX7" s="611"/>
      <c r="CY7" s="612"/>
      <c r="CZ7" s="613">
        <v>13.1</v>
      </c>
      <c r="DA7" s="613"/>
      <c r="DB7" s="613"/>
      <c r="DC7" s="613"/>
      <c r="DD7" s="619">
        <v>1366318</v>
      </c>
      <c r="DE7" s="611"/>
      <c r="DF7" s="611"/>
      <c r="DG7" s="611"/>
      <c r="DH7" s="611"/>
      <c r="DI7" s="611"/>
      <c r="DJ7" s="611"/>
      <c r="DK7" s="611"/>
      <c r="DL7" s="611"/>
      <c r="DM7" s="611"/>
      <c r="DN7" s="611"/>
      <c r="DO7" s="611"/>
      <c r="DP7" s="612"/>
      <c r="DQ7" s="619">
        <v>2947786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169499</v>
      </c>
      <c r="S8" s="611"/>
      <c r="T8" s="611"/>
      <c r="U8" s="611"/>
      <c r="V8" s="611"/>
      <c r="W8" s="611"/>
      <c r="X8" s="611"/>
      <c r="Y8" s="612"/>
      <c r="Z8" s="613">
        <v>0.4</v>
      </c>
      <c r="AA8" s="613"/>
      <c r="AB8" s="613"/>
      <c r="AC8" s="613"/>
      <c r="AD8" s="614">
        <v>169499</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125790</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18136570</v>
      </c>
      <c r="CS8" s="611"/>
      <c r="CT8" s="611"/>
      <c r="CU8" s="611"/>
      <c r="CV8" s="611"/>
      <c r="CW8" s="611"/>
      <c r="CX8" s="611"/>
      <c r="CY8" s="612"/>
      <c r="CZ8" s="613">
        <v>47.4</v>
      </c>
      <c r="DA8" s="613"/>
      <c r="DB8" s="613"/>
      <c r="DC8" s="613"/>
      <c r="DD8" s="619">
        <v>1271912</v>
      </c>
      <c r="DE8" s="611"/>
      <c r="DF8" s="611"/>
      <c r="DG8" s="611"/>
      <c r="DH8" s="611"/>
      <c r="DI8" s="611"/>
      <c r="DJ8" s="611"/>
      <c r="DK8" s="611"/>
      <c r="DL8" s="611"/>
      <c r="DM8" s="611"/>
      <c r="DN8" s="611"/>
      <c r="DO8" s="611"/>
      <c r="DP8" s="612"/>
      <c r="DQ8" s="619">
        <v>8640856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211141</v>
      </c>
      <c r="S9" s="611"/>
      <c r="T9" s="611"/>
      <c r="U9" s="611"/>
      <c r="V9" s="611"/>
      <c r="W9" s="611"/>
      <c r="X9" s="611"/>
      <c r="Y9" s="612"/>
      <c r="Z9" s="613">
        <v>0.5</v>
      </c>
      <c r="AA9" s="613"/>
      <c r="AB9" s="613"/>
      <c r="AC9" s="613"/>
      <c r="AD9" s="614">
        <v>211141</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5208147</v>
      </c>
      <c r="BH9" s="611"/>
      <c r="BI9" s="611"/>
      <c r="BJ9" s="611"/>
      <c r="BK9" s="611"/>
      <c r="BL9" s="611"/>
      <c r="BM9" s="611"/>
      <c r="BN9" s="612"/>
      <c r="BO9" s="613">
        <v>40.1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2788703</v>
      </c>
      <c r="CS9" s="611"/>
      <c r="CT9" s="611"/>
      <c r="CU9" s="611"/>
      <c r="CV9" s="611"/>
      <c r="CW9" s="611"/>
      <c r="CX9" s="611"/>
      <c r="CY9" s="612"/>
      <c r="CZ9" s="613">
        <v>7.3</v>
      </c>
      <c r="DA9" s="613"/>
      <c r="DB9" s="613"/>
      <c r="DC9" s="613"/>
      <c r="DD9" s="619">
        <v>16511</v>
      </c>
      <c r="DE9" s="611"/>
      <c r="DF9" s="611"/>
      <c r="DG9" s="611"/>
      <c r="DH9" s="611"/>
      <c r="DI9" s="611"/>
      <c r="DJ9" s="611"/>
      <c r="DK9" s="611"/>
      <c r="DL9" s="611"/>
      <c r="DM9" s="611"/>
      <c r="DN9" s="611"/>
      <c r="DO9" s="611"/>
      <c r="DP9" s="612"/>
      <c r="DQ9" s="619">
        <v>2484737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245524</v>
      </c>
      <c r="BH10" s="611"/>
      <c r="BI10" s="611"/>
      <c r="BJ10" s="611"/>
      <c r="BK10" s="611"/>
      <c r="BL10" s="611"/>
      <c r="BM10" s="611"/>
      <c r="BN10" s="612"/>
      <c r="BO10" s="613">
        <v>1.9</v>
      </c>
      <c r="BP10" s="613"/>
      <c r="BQ10" s="613"/>
      <c r="BR10" s="613"/>
      <c r="BS10" s="614">
        <v>40920</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152374</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115288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1963275</v>
      </c>
      <c r="S11" s="611"/>
      <c r="T11" s="611"/>
      <c r="U11" s="611"/>
      <c r="V11" s="611"/>
      <c r="W11" s="611"/>
      <c r="X11" s="611"/>
      <c r="Y11" s="612"/>
      <c r="Z11" s="615">
        <v>4.9000000000000004</v>
      </c>
      <c r="AA11" s="616"/>
      <c r="AB11" s="616"/>
      <c r="AC11" s="622"/>
      <c r="AD11" s="619">
        <v>1963275</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438302</v>
      </c>
      <c r="BH11" s="611"/>
      <c r="BI11" s="611"/>
      <c r="BJ11" s="611"/>
      <c r="BK11" s="611"/>
      <c r="BL11" s="611"/>
      <c r="BM11" s="611"/>
      <c r="BN11" s="612"/>
      <c r="BO11" s="613">
        <v>3.4</v>
      </c>
      <c r="BP11" s="613"/>
      <c r="BQ11" s="613"/>
      <c r="BR11" s="613"/>
      <c r="BS11" s="614">
        <v>82922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152136</v>
      </c>
      <c r="CS11" s="611"/>
      <c r="CT11" s="611"/>
      <c r="CU11" s="611"/>
      <c r="CV11" s="611"/>
      <c r="CW11" s="611"/>
      <c r="CX11" s="611"/>
      <c r="CY11" s="612"/>
      <c r="CZ11" s="613">
        <v>0.4</v>
      </c>
      <c r="DA11" s="613"/>
      <c r="DB11" s="613"/>
      <c r="DC11" s="613"/>
      <c r="DD11" s="619">
        <v>40856</v>
      </c>
      <c r="DE11" s="611"/>
      <c r="DF11" s="611"/>
      <c r="DG11" s="611"/>
      <c r="DH11" s="611"/>
      <c r="DI11" s="611"/>
      <c r="DJ11" s="611"/>
      <c r="DK11" s="611"/>
      <c r="DL11" s="611"/>
      <c r="DM11" s="611"/>
      <c r="DN11" s="611"/>
      <c r="DO11" s="611"/>
      <c r="DP11" s="612"/>
      <c r="DQ11" s="619">
        <v>116032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5428778</v>
      </c>
      <c r="BH12" s="611"/>
      <c r="BI12" s="611"/>
      <c r="BJ12" s="611"/>
      <c r="BK12" s="611"/>
      <c r="BL12" s="611"/>
      <c r="BM12" s="611"/>
      <c r="BN12" s="612"/>
      <c r="BO12" s="613">
        <v>41.8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293452</v>
      </c>
      <c r="CS12" s="611"/>
      <c r="CT12" s="611"/>
      <c r="CU12" s="611"/>
      <c r="CV12" s="611"/>
      <c r="CW12" s="611"/>
      <c r="CX12" s="611"/>
      <c r="CY12" s="612"/>
      <c r="CZ12" s="613">
        <v>0.8</v>
      </c>
      <c r="DA12" s="613"/>
      <c r="DB12" s="613"/>
      <c r="DC12" s="613"/>
      <c r="DD12" s="619">
        <v>84538</v>
      </c>
      <c r="DE12" s="611"/>
      <c r="DF12" s="611"/>
      <c r="DG12" s="611"/>
      <c r="DH12" s="611"/>
      <c r="DI12" s="611"/>
      <c r="DJ12" s="611"/>
      <c r="DK12" s="611"/>
      <c r="DL12" s="611"/>
      <c r="DM12" s="611"/>
      <c r="DN12" s="611"/>
      <c r="DO12" s="611"/>
      <c r="DP12" s="612"/>
      <c r="DQ12" s="619">
        <v>158297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5428080</v>
      </c>
      <c r="BH13" s="611"/>
      <c r="BI13" s="611"/>
      <c r="BJ13" s="611"/>
      <c r="BK13" s="611"/>
      <c r="BL13" s="611"/>
      <c r="BM13" s="611"/>
      <c r="BN13" s="612"/>
      <c r="BO13" s="613">
        <v>41.8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3078960</v>
      </c>
      <c r="CS13" s="611"/>
      <c r="CT13" s="611"/>
      <c r="CU13" s="611"/>
      <c r="CV13" s="611"/>
      <c r="CW13" s="611"/>
      <c r="CX13" s="611"/>
      <c r="CY13" s="612"/>
      <c r="CZ13" s="613">
        <v>8</v>
      </c>
      <c r="DA13" s="613"/>
      <c r="DB13" s="613"/>
      <c r="DC13" s="613"/>
      <c r="DD13" s="619">
        <v>1477339</v>
      </c>
      <c r="DE13" s="611"/>
      <c r="DF13" s="611"/>
      <c r="DG13" s="611"/>
      <c r="DH13" s="611"/>
      <c r="DI13" s="611"/>
      <c r="DJ13" s="611"/>
      <c r="DK13" s="611"/>
      <c r="DL13" s="611"/>
      <c r="DM13" s="611"/>
      <c r="DN13" s="611"/>
      <c r="DO13" s="611"/>
      <c r="DP13" s="612"/>
      <c r="DQ13" s="619">
        <v>1684493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128681</v>
      </c>
      <c r="BH14" s="611"/>
      <c r="BI14" s="611"/>
      <c r="BJ14" s="611"/>
      <c r="BK14" s="611"/>
      <c r="BL14" s="611"/>
      <c r="BM14" s="611"/>
      <c r="BN14" s="612"/>
      <c r="BO14" s="613">
        <v>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1190290</v>
      </c>
      <c r="CS14" s="611"/>
      <c r="CT14" s="611"/>
      <c r="CU14" s="611"/>
      <c r="CV14" s="611"/>
      <c r="CW14" s="611"/>
      <c r="CX14" s="611"/>
      <c r="CY14" s="612"/>
      <c r="CZ14" s="613">
        <v>3.1</v>
      </c>
      <c r="DA14" s="613"/>
      <c r="DB14" s="613"/>
      <c r="DC14" s="613"/>
      <c r="DD14" s="619">
        <v>23999</v>
      </c>
      <c r="DE14" s="611"/>
      <c r="DF14" s="611"/>
      <c r="DG14" s="611"/>
      <c r="DH14" s="611"/>
      <c r="DI14" s="611"/>
      <c r="DJ14" s="611"/>
      <c r="DK14" s="611"/>
      <c r="DL14" s="611"/>
      <c r="DM14" s="611"/>
      <c r="DN14" s="611"/>
      <c r="DO14" s="611"/>
      <c r="DP14" s="612"/>
      <c r="DQ14" s="619">
        <v>1148926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30792</v>
      </c>
      <c r="S15" s="611"/>
      <c r="T15" s="611"/>
      <c r="U15" s="611"/>
      <c r="V15" s="611"/>
      <c r="W15" s="611"/>
      <c r="X15" s="611"/>
      <c r="Y15" s="612"/>
      <c r="Z15" s="613">
        <v>0.1</v>
      </c>
      <c r="AA15" s="613"/>
      <c r="AB15" s="613"/>
      <c r="AC15" s="613"/>
      <c r="AD15" s="614">
        <v>30792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367717</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4228263</v>
      </c>
      <c r="CS15" s="611"/>
      <c r="CT15" s="611"/>
      <c r="CU15" s="611"/>
      <c r="CV15" s="611"/>
      <c r="CW15" s="611"/>
      <c r="CX15" s="611"/>
      <c r="CY15" s="612"/>
      <c r="CZ15" s="613">
        <v>11.1</v>
      </c>
      <c r="DA15" s="613"/>
      <c r="DB15" s="613"/>
      <c r="DC15" s="613"/>
      <c r="DD15" s="619">
        <v>1450635</v>
      </c>
      <c r="DE15" s="611"/>
      <c r="DF15" s="611"/>
      <c r="DG15" s="611"/>
      <c r="DH15" s="611"/>
      <c r="DI15" s="611"/>
      <c r="DJ15" s="611"/>
      <c r="DK15" s="611"/>
      <c r="DL15" s="611"/>
      <c r="DM15" s="611"/>
      <c r="DN15" s="611"/>
      <c r="DO15" s="611"/>
      <c r="DP15" s="612"/>
      <c r="DQ15" s="619">
        <v>2514888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201118</v>
      </c>
      <c r="S16" s="611"/>
      <c r="T16" s="611"/>
      <c r="U16" s="611"/>
      <c r="V16" s="611"/>
      <c r="W16" s="611"/>
      <c r="X16" s="611"/>
      <c r="Y16" s="612"/>
      <c r="Z16" s="613">
        <v>0.5</v>
      </c>
      <c r="AA16" s="613"/>
      <c r="AB16" s="613"/>
      <c r="AC16" s="613"/>
      <c r="AD16" s="614">
        <v>201118</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483010</v>
      </c>
      <c r="S17" s="611"/>
      <c r="T17" s="611"/>
      <c r="U17" s="611"/>
      <c r="V17" s="611"/>
      <c r="W17" s="611"/>
      <c r="X17" s="611"/>
      <c r="Y17" s="612"/>
      <c r="Z17" s="613">
        <v>1.2</v>
      </c>
      <c r="AA17" s="613"/>
      <c r="AB17" s="613"/>
      <c r="AC17" s="613"/>
      <c r="AD17" s="614">
        <v>483010</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2907478</v>
      </c>
      <c r="CS17" s="611"/>
      <c r="CT17" s="611"/>
      <c r="CU17" s="611"/>
      <c r="CV17" s="611"/>
      <c r="CW17" s="611"/>
      <c r="CX17" s="611"/>
      <c r="CY17" s="612"/>
      <c r="CZ17" s="613">
        <v>7.6</v>
      </c>
      <c r="DA17" s="613"/>
      <c r="DB17" s="613"/>
      <c r="DC17" s="613"/>
      <c r="DD17" s="619" t="s">
        <v>122</v>
      </c>
      <c r="DE17" s="611"/>
      <c r="DF17" s="611"/>
      <c r="DG17" s="611"/>
      <c r="DH17" s="611"/>
      <c r="DI17" s="611"/>
      <c r="DJ17" s="611"/>
      <c r="DK17" s="611"/>
      <c r="DL17" s="611"/>
      <c r="DM17" s="611"/>
      <c r="DN17" s="611"/>
      <c r="DO17" s="611"/>
      <c r="DP17" s="612"/>
      <c r="DQ17" s="619">
        <v>2889176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94004</v>
      </c>
      <c r="S18" s="611"/>
      <c r="T18" s="611"/>
      <c r="U18" s="611"/>
      <c r="V18" s="611"/>
      <c r="W18" s="611"/>
      <c r="X18" s="611"/>
      <c r="Y18" s="612"/>
      <c r="Z18" s="613">
        <v>0.2</v>
      </c>
      <c r="AA18" s="613"/>
      <c r="AB18" s="613"/>
      <c r="AC18" s="613"/>
      <c r="AD18" s="614">
        <v>94004</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388804</v>
      </c>
      <c r="S19" s="611"/>
      <c r="T19" s="611"/>
      <c r="U19" s="611"/>
      <c r="V19" s="611"/>
      <c r="W19" s="611"/>
      <c r="X19" s="611"/>
      <c r="Y19" s="612"/>
      <c r="Z19" s="613">
        <v>1</v>
      </c>
      <c r="AA19" s="613"/>
      <c r="AB19" s="613"/>
      <c r="AC19" s="613"/>
      <c r="AD19" s="614">
        <v>388804</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1044771</v>
      </c>
      <c r="BH19" s="611"/>
      <c r="BI19" s="611"/>
      <c r="BJ19" s="611"/>
      <c r="BK19" s="611"/>
      <c r="BL19" s="611"/>
      <c r="BM19" s="611"/>
      <c r="BN19" s="612"/>
      <c r="BO19" s="613">
        <v>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202</v>
      </c>
      <c r="S20" s="611"/>
      <c r="T20" s="611"/>
      <c r="U20" s="611"/>
      <c r="V20" s="611"/>
      <c r="W20" s="611"/>
      <c r="X20" s="611"/>
      <c r="Y20" s="612"/>
      <c r="Z20" s="613">
        <v>0</v>
      </c>
      <c r="AA20" s="613"/>
      <c r="AB20" s="613"/>
      <c r="AC20" s="613"/>
      <c r="AD20" s="614">
        <v>202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1044771</v>
      </c>
      <c r="BH20" s="611"/>
      <c r="BI20" s="611"/>
      <c r="BJ20" s="611"/>
      <c r="BK20" s="611"/>
      <c r="BL20" s="611"/>
      <c r="BM20" s="611"/>
      <c r="BN20" s="612"/>
      <c r="BO20" s="613">
        <v>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38248878</v>
      </c>
      <c r="CS20" s="611"/>
      <c r="CT20" s="611"/>
      <c r="CU20" s="611"/>
      <c r="CV20" s="611"/>
      <c r="CW20" s="611"/>
      <c r="CX20" s="611"/>
      <c r="CY20" s="612"/>
      <c r="CZ20" s="613">
        <v>100</v>
      </c>
      <c r="DA20" s="613"/>
      <c r="DB20" s="613"/>
      <c r="DC20" s="613"/>
      <c r="DD20" s="619">
        <v>5732108</v>
      </c>
      <c r="DE20" s="611"/>
      <c r="DF20" s="611"/>
      <c r="DG20" s="611"/>
      <c r="DH20" s="611"/>
      <c r="DI20" s="611"/>
      <c r="DJ20" s="611"/>
      <c r="DK20" s="611"/>
      <c r="DL20" s="611"/>
      <c r="DM20" s="611"/>
      <c r="DN20" s="611"/>
      <c r="DO20" s="611"/>
      <c r="DP20" s="612"/>
      <c r="DQ20" s="619">
        <v>22991527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5004241</v>
      </c>
      <c r="S21" s="611"/>
      <c r="T21" s="611"/>
      <c r="U21" s="611"/>
      <c r="V21" s="611"/>
      <c r="W21" s="611"/>
      <c r="X21" s="611"/>
      <c r="Y21" s="612"/>
      <c r="Z21" s="613">
        <v>12.4</v>
      </c>
      <c r="AA21" s="613"/>
      <c r="AB21" s="613"/>
      <c r="AC21" s="613"/>
      <c r="AD21" s="614">
        <v>4649580</v>
      </c>
      <c r="AE21" s="614"/>
      <c r="AF21" s="614"/>
      <c r="AG21" s="614"/>
      <c r="AH21" s="614"/>
      <c r="AI21" s="614"/>
      <c r="AJ21" s="614"/>
      <c r="AK21" s="614"/>
      <c r="AL21" s="615">
        <v>23.3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4649580</v>
      </c>
      <c r="S22" s="611"/>
      <c r="T22" s="611"/>
      <c r="U22" s="611"/>
      <c r="V22" s="611"/>
      <c r="W22" s="611"/>
      <c r="X22" s="611"/>
      <c r="Y22" s="612"/>
      <c r="Z22" s="613">
        <v>11.6</v>
      </c>
      <c r="AA22" s="613"/>
      <c r="AB22" s="613"/>
      <c r="AC22" s="613"/>
      <c r="AD22" s="614">
        <v>4649580</v>
      </c>
      <c r="AE22" s="614"/>
      <c r="AF22" s="614"/>
      <c r="AG22" s="614"/>
      <c r="AH22" s="614"/>
      <c r="AI22" s="614"/>
      <c r="AJ22" s="614"/>
      <c r="AK22" s="614"/>
      <c r="AL22" s="615">
        <v>23.3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354661</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1044771</v>
      </c>
      <c r="BH23" s="611"/>
      <c r="BI23" s="611"/>
      <c r="BJ23" s="611"/>
      <c r="BK23" s="611"/>
      <c r="BL23" s="611"/>
      <c r="BM23" s="611"/>
      <c r="BN23" s="612"/>
      <c r="BO23" s="613">
        <v>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19361263</v>
      </c>
      <c r="CS24" s="600"/>
      <c r="CT24" s="600"/>
      <c r="CU24" s="600"/>
      <c r="CV24" s="600"/>
      <c r="CW24" s="600"/>
      <c r="CX24" s="600"/>
      <c r="CY24" s="601"/>
      <c r="CZ24" s="604">
        <v>50.6</v>
      </c>
      <c r="DA24" s="605"/>
      <c r="DB24" s="605"/>
      <c r="DC24" s="621"/>
      <c r="DD24" s="642">
        <v>11491631</v>
      </c>
      <c r="DE24" s="600"/>
      <c r="DF24" s="600"/>
      <c r="DG24" s="600"/>
      <c r="DH24" s="600"/>
      <c r="DI24" s="600"/>
      <c r="DJ24" s="600"/>
      <c r="DK24" s="601"/>
      <c r="DL24" s="642">
        <v>10380957</v>
      </c>
      <c r="DM24" s="600"/>
      <c r="DN24" s="600"/>
      <c r="DO24" s="600"/>
      <c r="DP24" s="600"/>
      <c r="DQ24" s="600"/>
      <c r="DR24" s="600"/>
      <c r="DS24" s="600"/>
      <c r="DT24" s="600"/>
      <c r="DU24" s="600"/>
      <c r="DV24" s="601"/>
      <c r="DW24" s="604">
        <v>51.8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21201839</v>
      </c>
      <c r="S25" s="611"/>
      <c r="T25" s="611"/>
      <c r="U25" s="611"/>
      <c r="V25" s="611"/>
      <c r="W25" s="611"/>
      <c r="X25" s="611"/>
      <c r="Y25" s="612"/>
      <c r="Z25" s="613">
        <v>52.7</v>
      </c>
      <c r="AA25" s="613"/>
      <c r="AB25" s="613"/>
      <c r="AC25" s="613"/>
      <c r="AD25" s="614">
        <v>19802407</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5482671</v>
      </c>
      <c r="CS25" s="631"/>
      <c r="CT25" s="631"/>
      <c r="CU25" s="631"/>
      <c r="CV25" s="631"/>
      <c r="CW25" s="631"/>
      <c r="CX25" s="631"/>
      <c r="CY25" s="632"/>
      <c r="CZ25" s="615">
        <v>14.3</v>
      </c>
      <c r="DA25" s="643"/>
      <c r="DB25" s="643"/>
      <c r="DC25" s="645"/>
      <c r="DD25" s="619">
        <v>4951494</v>
      </c>
      <c r="DE25" s="631"/>
      <c r="DF25" s="631"/>
      <c r="DG25" s="631"/>
      <c r="DH25" s="631"/>
      <c r="DI25" s="631"/>
      <c r="DJ25" s="631"/>
      <c r="DK25" s="632"/>
      <c r="DL25" s="619">
        <v>4925970</v>
      </c>
      <c r="DM25" s="631"/>
      <c r="DN25" s="631"/>
      <c r="DO25" s="631"/>
      <c r="DP25" s="631"/>
      <c r="DQ25" s="631"/>
      <c r="DR25" s="631"/>
      <c r="DS25" s="631"/>
      <c r="DT25" s="631"/>
      <c r="DU25" s="631"/>
      <c r="DV25" s="632"/>
      <c r="DW25" s="615">
        <v>24.6</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6460</v>
      </c>
      <c r="S26" s="611"/>
      <c r="T26" s="611"/>
      <c r="U26" s="611"/>
      <c r="V26" s="611"/>
      <c r="W26" s="611"/>
      <c r="X26" s="611"/>
      <c r="Y26" s="612"/>
      <c r="Z26" s="613">
        <v>0</v>
      </c>
      <c r="AA26" s="613"/>
      <c r="AB26" s="613"/>
      <c r="AC26" s="613"/>
      <c r="AD26" s="614">
        <v>6460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3276847</v>
      </c>
      <c r="CS26" s="611"/>
      <c r="CT26" s="611"/>
      <c r="CU26" s="611"/>
      <c r="CV26" s="611"/>
      <c r="CW26" s="611"/>
      <c r="CX26" s="611"/>
      <c r="CY26" s="612"/>
      <c r="CZ26" s="615">
        <v>8.6</v>
      </c>
      <c r="DA26" s="643"/>
      <c r="DB26" s="643"/>
      <c r="DC26" s="645"/>
      <c r="DD26" s="619">
        <v>3017139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260849</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12987710</v>
      </c>
      <c r="BH27" s="611"/>
      <c r="BI27" s="611"/>
      <c r="BJ27" s="611"/>
      <c r="BK27" s="611"/>
      <c r="BL27" s="611"/>
      <c r="BM27" s="611"/>
      <c r="BN27" s="612"/>
      <c r="BO27" s="613">
        <v>100</v>
      </c>
      <c r="BP27" s="613"/>
      <c r="BQ27" s="613"/>
      <c r="BR27" s="613"/>
      <c r="BS27" s="614">
        <v>123842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10971114</v>
      </c>
      <c r="CS27" s="631"/>
      <c r="CT27" s="631"/>
      <c r="CU27" s="631"/>
      <c r="CV27" s="631"/>
      <c r="CW27" s="631"/>
      <c r="CX27" s="631"/>
      <c r="CY27" s="632"/>
      <c r="CZ27" s="615">
        <v>28.7</v>
      </c>
      <c r="DA27" s="643"/>
      <c r="DB27" s="643"/>
      <c r="DC27" s="645"/>
      <c r="DD27" s="619">
        <v>3650961</v>
      </c>
      <c r="DE27" s="631"/>
      <c r="DF27" s="631"/>
      <c r="DG27" s="631"/>
      <c r="DH27" s="631"/>
      <c r="DI27" s="631"/>
      <c r="DJ27" s="631"/>
      <c r="DK27" s="632"/>
      <c r="DL27" s="619">
        <v>2565811</v>
      </c>
      <c r="DM27" s="631"/>
      <c r="DN27" s="631"/>
      <c r="DO27" s="631"/>
      <c r="DP27" s="631"/>
      <c r="DQ27" s="631"/>
      <c r="DR27" s="631"/>
      <c r="DS27" s="631"/>
      <c r="DT27" s="631"/>
      <c r="DU27" s="631"/>
      <c r="DV27" s="632"/>
      <c r="DW27" s="615">
        <v>12.8</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300784</v>
      </c>
      <c r="S28" s="611"/>
      <c r="T28" s="611"/>
      <c r="U28" s="611"/>
      <c r="V28" s="611"/>
      <c r="W28" s="611"/>
      <c r="X28" s="611"/>
      <c r="Y28" s="612"/>
      <c r="Z28" s="613">
        <v>0.7</v>
      </c>
      <c r="AA28" s="613"/>
      <c r="AB28" s="613"/>
      <c r="AC28" s="613"/>
      <c r="AD28" s="614">
        <v>92868</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2907478</v>
      </c>
      <c r="CS28" s="611"/>
      <c r="CT28" s="611"/>
      <c r="CU28" s="611"/>
      <c r="CV28" s="611"/>
      <c r="CW28" s="611"/>
      <c r="CX28" s="611"/>
      <c r="CY28" s="612"/>
      <c r="CZ28" s="615">
        <v>7.6</v>
      </c>
      <c r="DA28" s="643"/>
      <c r="DB28" s="643"/>
      <c r="DC28" s="645"/>
      <c r="DD28" s="619">
        <v>2889176</v>
      </c>
      <c r="DE28" s="611"/>
      <c r="DF28" s="611"/>
      <c r="DG28" s="611"/>
      <c r="DH28" s="611"/>
      <c r="DI28" s="611"/>
      <c r="DJ28" s="611"/>
      <c r="DK28" s="612"/>
      <c r="DL28" s="619">
        <v>2889176</v>
      </c>
      <c r="DM28" s="611"/>
      <c r="DN28" s="611"/>
      <c r="DO28" s="611"/>
      <c r="DP28" s="611"/>
      <c r="DQ28" s="611"/>
      <c r="DR28" s="611"/>
      <c r="DS28" s="611"/>
      <c r="DT28" s="611"/>
      <c r="DU28" s="611"/>
      <c r="DV28" s="612"/>
      <c r="DW28" s="615">
        <v>14.4</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43516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2907471</v>
      </c>
      <c r="CS29" s="631"/>
      <c r="CT29" s="631"/>
      <c r="CU29" s="631"/>
      <c r="CV29" s="631"/>
      <c r="CW29" s="631"/>
      <c r="CX29" s="631"/>
      <c r="CY29" s="632"/>
      <c r="CZ29" s="615">
        <v>7.6</v>
      </c>
      <c r="DA29" s="643"/>
      <c r="DB29" s="643"/>
      <c r="DC29" s="645"/>
      <c r="DD29" s="619">
        <v>2889169</v>
      </c>
      <c r="DE29" s="631"/>
      <c r="DF29" s="631"/>
      <c r="DG29" s="631"/>
      <c r="DH29" s="631"/>
      <c r="DI29" s="631"/>
      <c r="DJ29" s="631"/>
      <c r="DK29" s="632"/>
      <c r="DL29" s="619">
        <v>2889169</v>
      </c>
      <c r="DM29" s="631"/>
      <c r="DN29" s="631"/>
      <c r="DO29" s="631"/>
      <c r="DP29" s="631"/>
      <c r="DQ29" s="631"/>
      <c r="DR29" s="631"/>
      <c r="DS29" s="631"/>
      <c r="DT29" s="631"/>
      <c r="DU29" s="631"/>
      <c r="DV29" s="632"/>
      <c r="DW29" s="615">
        <v>14.4</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7984956</v>
      </c>
      <c r="S30" s="611"/>
      <c r="T30" s="611"/>
      <c r="U30" s="611"/>
      <c r="V30" s="611"/>
      <c r="W30" s="611"/>
      <c r="X30" s="611"/>
      <c r="Y30" s="612"/>
      <c r="Z30" s="613">
        <v>19.8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2725333</v>
      </c>
      <c r="CS30" s="611"/>
      <c r="CT30" s="611"/>
      <c r="CU30" s="611"/>
      <c r="CV30" s="611"/>
      <c r="CW30" s="611"/>
      <c r="CX30" s="611"/>
      <c r="CY30" s="612"/>
      <c r="CZ30" s="615">
        <v>7.1</v>
      </c>
      <c r="DA30" s="643"/>
      <c r="DB30" s="643"/>
      <c r="DC30" s="645"/>
      <c r="DD30" s="619">
        <v>2707031</v>
      </c>
      <c r="DE30" s="611"/>
      <c r="DF30" s="611"/>
      <c r="DG30" s="611"/>
      <c r="DH30" s="611"/>
      <c r="DI30" s="611"/>
      <c r="DJ30" s="611"/>
      <c r="DK30" s="612"/>
      <c r="DL30" s="619">
        <v>2707031</v>
      </c>
      <c r="DM30" s="611"/>
      <c r="DN30" s="611"/>
      <c r="DO30" s="611"/>
      <c r="DP30" s="611"/>
      <c r="DQ30" s="611"/>
      <c r="DR30" s="611"/>
      <c r="DS30" s="611"/>
      <c r="DT30" s="611"/>
      <c r="DU30" s="611"/>
      <c r="DV30" s="612"/>
      <c r="DW30" s="615">
        <v>13.5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99.7</v>
      </c>
      <c r="BH31" s="654"/>
      <c r="BI31" s="654"/>
      <c r="BJ31" s="654"/>
      <c r="BK31" s="654"/>
      <c r="BL31" s="654"/>
      <c r="BM31" s="605">
        <v>99.2</v>
      </c>
      <c r="BN31" s="654"/>
      <c r="BO31" s="654"/>
      <c r="BP31" s="654"/>
      <c r="BQ31" s="655"/>
      <c r="BR31" s="657">
        <v>99.7</v>
      </c>
      <c r="BS31" s="654"/>
      <c r="BT31" s="654"/>
      <c r="BU31" s="654"/>
      <c r="BV31" s="654"/>
      <c r="BW31" s="654"/>
      <c r="BX31" s="605">
        <v>99.1</v>
      </c>
      <c r="BY31" s="654"/>
      <c r="BZ31" s="654"/>
      <c r="CA31" s="654"/>
      <c r="CB31" s="655"/>
      <c r="CD31" s="650"/>
      <c r="CE31" s="651"/>
      <c r="CF31" s="607" t="s">
        <v>300</v>
      </c>
      <c r="CG31" s="608"/>
      <c r="CH31" s="608"/>
      <c r="CI31" s="608"/>
      <c r="CJ31" s="608"/>
      <c r="CK31" s="608"/>
      <c r="CL31" s="608"/>
      <c r="CM31" s="608"/>
      <c r="CN31" s="608"/>
      <c r="CO31" s="608"/>
      <c r="CP31" s="608"/>
      <c r="CQ31" s="609"/>
      <c r="CR31" s="610">
        <v>182138</v>
      </c>
      <c r="CS31" s="631"/>
      <c r="CT31" s="631"/>
      <c r="CU31" s="631"/>
      <c r="CV31" s="631"/>
      <c r="CW31" s="631"/>
      <c r="CX31" s="631"/>
      <c r="CY31" s="632"/>
      <c r="CZ31" s="615">
        <v>0.5</v>
      </c>
      <c r="DA31" s="643"/>
      <c r="DB31" s="643"/>
      <c r="DC31" s="645"/>
      <c r="DD31" s="619">
        <v>182138</v>
      </c>
      <c r="DE31" s="631"/>
      <c r="DF31" s="631"/>
      <c r="DG31" s="631"/>
      <c r="DH31" s="631"/>
      <c r="DI31" s="631"/>
      <c r="DJ31" s="631"/>
      <c r="DK31" s="632"/>
      <c r="DL31" s="619">
        <v>182138</v>
      </c>
      <c r="DM31" s="631"/>
      <c r="DN31" s="631"/>
      <c r="DO31" s="631"/>
      <c r="DP31" s="631"/>
      <c r="DQ31" s="631"/>
      <c r="DR31" s="631"/>
      <c r="DS31" s="631"/>
      <c r="DT31" s="631"/>
      <c r="DU31" s="631"/>
      <c r="DV31" s="632"/>
      <c r="DW31" s="615">
        <v>0.9</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2946499</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31"/>
      <c r="BI32" s="631"/>
      <c r="BJ32" s="631"/>
      <c r="BK32" s="631"/>
      <c r="BL32" s="631"/>
      <c r="BM32" s="616">
        <v>99.3</v>
      </c>
      <c r="BN32" s="631"/>
      <c r="BO32" s="631"/>
      <c r="BP32" s="631"/>
      <c r="BQ32" s="656"/>
      <c r="BR32" s="667">
        <v>99.6</v>
      </c>
      <c r="BS32" s="631"/>
      <c r="BT32" s="631"/>
      <c r="BU32" s="631"/>
      <c r="BV32" s="631"/>
      <c r="BW32" s="631"/>
      <c r="BX32" s="616">
        <v>99.2</v>
      </c>
      <c r="BY32" s="631"/>
      <c r="BZ32" s="631"/>
      <c r="CA32" s="631"/>
      <c r="CB32" s="656"/>
      <c r="CD32" s="652"/>
      <c r="CE32" s="653"/>
      <c r="CF32" s="607" t="s">
        <v>304</v>
      </c>
      <c r="CG32" s="608"/>
      <c r="CH32" s="608"/>
      <c r="CI32" s="608"/>
      <c r="CJ32" s="608"/>
      <c r="CK32" s="608"/>
      <c r="CL32" s="608"/>
      <c r="CM32" s="608"/>
      <c r="CN32" s="608"/>
      <c r="CO32" s="608"/>
      <c r="CP32" s="608"/>
      <c r="CQ32" s="609"/>
      <c r="CR32" s="610">
        <v>7</v>
      </c>
      <c r="CS32" s="611"/>
      <c r="CT32" s="611"/>
      <c r="CU32" s="611"/>
      <c r="CV32" s="611"/>
      <c r="CW32" s="611"/>
      <c r="CX32" s="611"/>
      <c r="CY32" s="612"/>
      <c r="CZ32" s="615">
        <v>0</v>
      </c>
      <c r="DA32" s="643"/>
      <c r="DB32" s="643"/>
      <c r="DC32" s="645"/>
      <c r="DD32" s="619">
        <v>7</v>
      </c>
      <c r="DE32" s="611"/>
      <c r="DF32" s="611"/>
      <c r="DG32" s="611"/>
      <c r="DH32" s="611"/>
      <c r="DI32" s="611"/>
      <c r="DJ32" s="611"/>
      <c r="DK32" s="612"/>
      <c r="DL32" s="619">
        <v>7</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166387</v>
      </c>
      <c r="S33" s="611"/>
      <c r="T33" s="611"/>
      <c r="U33" s="611"/>
      <c r="V33" s="611"/>
      <c r="W33" s="611"/>
      <c r="X33" s="611"/>
      <c r="Y33" s="612"/>
      <c r="Z33" s="613">
        <v>0.4</v>
      </c>
      <c r="AA33" s="613"/>
      <c r="AB33" s="613"/>
      <c r="AC33" s="613"/>
      <c r="AD33" s="614">
        <v>15049</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99.7</v>
      </c>
      <c r="BH33" s="669"/>
      <c r="BI33" s="669"/>
      <c r="BJ33" s="669"/>
      <c r="BK33" s="669"/>
      <c r="BL33" s="669"/>
      <c r="BM33" s="670">
        <v>99</v>
      </c>
      <c r="BN33" s="669"/>
      <c r="BO33" s="669"/>
      <c r="BP33" s="669"/>
      <c r="BQ33" s="671"/>
      <c r="BR33" s="668">
        <v>99.7</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13155507</v>
      </c>
      <c r="CS33" s="631"/>
      <c r="CT33" s="631"/>
      <c r="CU33" s="631"/>
      <c r="CV33" s="631"/>
      <c r="CW33" s="631"/>
      <c r="CX33" s="631"/>
      <c r="CY33" s="632"/>
      <c r="CZ33" s="615">
        <v>34.4</v>
      </c>
      <c r="DA33" s="643"/>
      <c r="DB33" s="643"/>
      <c r="DC33" s="645"/>
      <c r="DD33" s="619">
        <v>10729066</v>
      </c>
      <c r="DE33" s="631"/>
      <c r="DF33" s="631"/>
      <c r="DG33" s="631"/>
      <c r="DH33" s="631"/>
      <c r="DI33" s="631"/>
      <c r="DJ33" s="631"/>
      <c r="DK33" s="632"/>
      <c r="DL33" s="619">
        <v>8326025</v>
      </c>
      <c r="DM33" s="631"/>
      <c r="DN33" s="631"/>
      <c r="DO33" s="631"/>
      <c r="DP33" s="631"/>
      <c r="DQ33" s="631"/>
      <c r="DR33" s="631"/>
      <c r="DS33" s="631"/>
      <c r="DT33" s="631"/>
      <c r="DU33" s="631"/>
      <c r="DV33" s="632"/>
      <c r="DW33" s="615">
        <v>41.5</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237511</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4468878</v>
      </c>
      <c r="CS34" s="611"/>
      <c r="CT34" s="611"/>
      <c r="CU34" s="611"/>
      <c r="CV34" s="611"/>
      <c r="CW34" s="611"/>
      <c r="CX34" s="611"/>
      <c r="CY34" s="612"/>
      <c r="CZ34" s="615">
        <v>11.7</v>
      </c>
      <c r="DA34" s="643"/>
      <c r="DB34" s="643"/>
      <c r="DC34" s="645"/>
      <c r="DD34" s="619">
        <v>3365474</v>
      </c>
      <c r="DE34" s="611"/>
      <c r="DF34" s="611"/>
      <c r="DG34" s="611"/>
      <c r="DH34" s="611"/>
      <c r="DI34" s="611"/>
      <c r="DJ34" s="611"/>
      <c r="DK34" s="612"/>
      <c r="DL34" s="619">
        <v>2796225</v>
      </c>
      <c r="DM34" s="611"/>
      <c r="DN34" s="611"/>
      <c r="DO34" s="611"/>
      <c r="DP34" s="611"/>
      <c r="DQ34" s="611"/>
      <c r="DR34" s="611"/>
      <c r="DS34" s="611"/>
      <c r="DT34" s="611"/>
      <c r="DU34" s="611"/>
      <c r="DV34" s="612"/>
      <c r="DW34" s="615">
        <v>13.9</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720373</v>
      </c>
      <c r="S35" s="611"/>
      <c r="T35" s="611"/>
      <c r="U35" s="611"/>
      <c r="V35" s="611"/>
      <c r="W35" s="611"/>
      <c r="X35" s="611"/>
      <c r="Y35" s="612"/>
      <c r="Z35" s="613">
        <v>1.8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172259</v>
      </c>
      <c r="CS35" s="631"/>
      <c r="CT35" s="631"/>
      <c r="CU35" s="631"/>
      <c r="CV35" s="631"/>
      <c r="CW35" s="631"/>
      <c r="CX35" s="631"/>
      <c r="CY35" s="632"/>
      <c r="CZ35" s="615">
        <v>0.5</v>
      </c>
      <c r="DA35" s="643"/>
      <c r="DB35" s="643"/>
      <c r="DC35" s="645"/>
      <c r="DD35" s="619">
        <v>161860</v>
      </c>
      <c r="DE35" s="631"/>
      <c r="DF35" s="631"/>
      <c r="DG35" s="631"/>
      <c r="DH35" s="631"/>
      <c r="DI35" s="631"/>
      <c r="DJ35" s="631"/>
      <c r="DK35" s="632"/>
      <c r="DL35" s="619">
        <v>158541</v>
      </c>
      <c r="DM35" s="631"/>
      <c r="DN35" s="631"/>
      <c r="DO35" s="631"/>
      <c r="DP35" s="631"/>
      <c r="DQ35" s="631"/>
      <c r="DR35" s="631"/>
      <c r="DS35" s="631"/>
      <c r="DT35" s="631"/>
      <c r="DU35" s="631"/>
      <c r="DV35" s="632"/>
      <c r="DW35" s="615">
        <v>0.8</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1690942</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3703947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19838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4811424</v>
      </c>
      <c r="CS36" s="611"/>
      <c r="CT36" s="611"/>
      <c r="CU36" s="611"/>
      <c r="CV36" s="611"/>
      <c r="CW36" s="611"/>
      <c r="CX36" s="611"/>
      <c r="CY36" s="612"/>
      <c r="CZ36" s="615">
        <v>12.6</v>
      </c>
      <c r="DA36" s="643"/>
      <c r="DB36" s="643"/>
      <c r="DC36" s="645"/>
      <c r="DD36" s="619">
        <v>4326123</v>
      </c>
      <c r="DE36" s="611"/>
      <c r="DF36" s="611"/>
      <c r="DG36" s="611"/>
      <c r="DH36" s="611"/>
      <c r="DI36" s="611"/>
      <c r="DJ36" s="611"/>
      <c r="DK36" s="612"/>
      <c r="DL36" s="619">
        <v>3013354</v>
      </c>
      <c r="DM36" s="611"/>
      <c r="DN36" s="611"/>
      <c r="DO36" s="611"/>
      <c r="DP36" s="611"/>
      <c r="DQ36" s="611"/>
      <c r="DR36" s="611"/>
      <c r="DS36" s="611"/>
      <c r="DT36" s="611"/>
      <c r="DU36" s="611"/>
      <c r="DV36" s="612"/>
      <c r="DW36" s="615">
        <v>15</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825006</v>
      </c>
      <c r="S37" s="611"/>
      <c r="T37" s="611"/>
      <c r="U37" s="611"/>
      <c r="V37" s="611"/>
      <c r="W37" s="611"/>
      <c r="X37" s="611"/>
      <c r="Y37" s="612"/>
      <c r="Z37" s="613">
        <v>2</v>
      </c>
      <c r="AA37" s="613"/>
      <c r="AB37" s="613"/>
      <c r="AC37" s="613"/>
      <c r="AD37" s="614">
        <v>22489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747816</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3002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2047114</v>
      </c>
      <c r="CS37" s="631"/>
      <c r="CT37" s="631"/>
      <c r="CU37" s="631"/>
      <c r="CV37" s="631"/>
      <c r="CW37" s="631"/>
      <c r="CX37" s="631"/>
      <c r="CY37" s="632"/>
      <c r="CZ37" s="615">
        <v>5.4</v>
      </c>
      <c r="DA37" s="643"/>
      <c r="DB37" s="643"/>
      <c r="DC37" s="645"/>
      <c r="DD37" s="619">
        <v>2036331</v>
      </c>
      <c r="DE37" s="631"/>
      <c r="DF37" s="631"/>
      <c r="DG37" s="631"/>
      <c r="DH37" s="631"/>
      <c r="DI37" s="631"/>
      <c r="DJ37" s="631"/>
      <c r="DK37" s="632"/>
      <c r="DL37" s="619">
        <v>1630190</v>
      </c>
      <c r="DM37" s="631"/>
      <c r="DN37" s="631"/>
      <c r="DO37" s="631"/>
      <c r="DP37" s="631"/>
      <c r="DQ37" s="631"/>
      <c r="DR37" s="631"/>
      <c r="DS37" s="631"/>
      <c r="DT37" s="631"/>
      <c r="DU37" s="631"/>
      <c r="DV37" s="632"/>
      <c r="DW37" s="615">
        <v>8.1</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3870600</v>
      </c>
      <c r="S38" s="611"/>
      <c r="T38" s="611"/>
      <c r="U38" s="611"/>
      <c r="V38" s="611"/>
      <c r="W38" s="611"/>
      <c r="X38" s="611"/>
      <c r="Y38" s="612"/>
      <c r="Z38" s="613">
        <v>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11068</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8384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2945063</v>
      </c>
      <c r="CS38" s="611"/>
      <c r="CT38" s="611"/>
      <c r="CU38" s="611"/>
      <c r="CV38" s="611"/>
      <c r="CW38" s="611"/>
      <c r="CX38" s="611"/>
      <c r="CY38" s="612"/>
      <c r="CZ38" s="615">
        <v>7.7</v>
      </c>
      <c r="DA38" s="643"/>
      <c r="DB38" s="643"/>
      <c r="DC38" s="645"/>
      <c r="DD38" s="619">
        <v>2397213</v>
      </c>
      <c r="DE38" s="611"/>
      <c r="DF38" s="611"/>
      <c r="DG38" s="611"/>
      <c r="DH38" s="611"/>
      <c r="DI38" s="611"/>
      <c r="DJ38" s="611"/>
      <c r="DK38" s="612"/>
      <c r="DL38" s="619">
        <v>2357905</v>
      </c>
      <c r="DM38" s="611"/>
      <c r="DN38" s="611"/>
      <c r="DO38" s="611"/>
      <c r="DP38" s="611"/>
      <c r="DQ38" s="611"/>
      <c r="DR38" s="611"/>
      <c r="DS38" s="611"/>
      <c r="DT38" s="611"/>
      <c r="DU38" s="611"/>
      <c r="DV38" s="612"/>
      <c r="DW38" s="615">
        <v>11.8</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285</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11847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666502</v>
      </c>
      <c r="CS39" s="631"/>
      <c r="CT39" s="631"/>
      <c r="CU39" s="631"/>
      <c r="CV39" s="631"/>
      <c r="CW39" s="631"/>
      <c r="CX39" s="631"/>
      <c r="CY39" s="632"/>
      <c r="CZ39" s="615">
        <v>1.7</v>
      </c>
      <c r="DA39" s="643"/>
      <c r="DB39" s="643"/>
      <c r="DC39" s="645"/>
      <c r="DD39" s="619">
        <v>478396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106100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91381</v>
      </c>
      <c r="CS40" s="611"/>
      <c r="CT40" s="611"/>
      <c r="CU40" s="611"/>
      <c r="CV40" s="611"/>
      <c r="CW40" s="611"/>
      <c r="CX40" s="611"/>
      <c r="CY40" s="612"/>
      <c r="CZ40" s="615">
        <v>0.2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40255722</v>
      </c>
      <c r="S41" s="683"/>
      <c r="T41" s="683"/>
      <c r="U41" s="683"/>
      <c r="V41" s="683"/>
      <c r="W41" s="683"/>
      <c r="X41" s="683"/>
      <c r="Y41" s="687"/>
      <c r="Z41" s="688">
        <v>100</v>
      </c>
      <c r="AA41" s="688"/>
      <c r="AB41" s="688"/>
      <c r="AC41" s="688"/>
      <c r="AD41" s="689">
        <v>19939273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587672</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2357106</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386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5732108</v>
      </c>
      <c r="CS42" s="631"/>
      <c r="CT42" s="631"/>
      <c r="CU42" s="631"/>
      <c r="CV42" s="631"/>
      <c r="CW42" s="631"/>
      <c r="CX42" s="631"/>
      <c r="CY42" s="632"/>
      <c r="CZ42" s="615">
        <v>15</v>
      </c>
      <c r="DA42" s="643"/>
      <c r="DB42" s="643"/>
      <c r="DC42" s="645"/>
      <c r="DD42" s="619">
        <v>770830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167767</v>
      </c>
      <c r="CS43" s="631"/>
      <c r="CT43" s="631"/>
      <c r="CU43" s="631"/>
      <c r="CV43" s="631"/>
      <c r="CW43" s="631"/>
      <c r="CX43" s="631"/>
      <c r="CY43" s="632"/>
      <c r="CZ43" s="615">
        <v>0.4</v>
      </c>
      <c r="DA43" s="643"/>
      <c r="DB43" s="643"/>
      <c r="DC43" s="645"/>
      <c r="DD43" s="619">
        <v>167767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5732108</v>
      </c>
      <c r="CS44" s="611"/>
      <c r="CT44" s="611"/>
      <c r="CU44" s="611"/>
      <c r="CV44" s="611"/>
      <c r="CW44" s="611"/>
      <c r="CX44" s="611"/>
      <c r="CY44" s="612"/>
      <c r="CZ44" s="615">
        <v>15</v>
      </c>
      <c r="DA44" s="616"/>
      <c r="DB44" s="616"/>
      <c r="DC44" s="622"/>
      <c r="DD44" s="619">
        <v>770830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1638259</v>
      </c>
      <c r="CS45" s="631"/>
      <c r="CT45" s="631"/>
      <c r="CU45" s="631"/>
      <c r="CV45" s="631"/>
      <c r="CW45" s="631"/>
      <c r="CX45" s="631"/>
      <c r="CY45" s="632"/>
      <c r="CZ45" s="615">
        <v>4.3</v>
      </c>
      <c r="DA45" s="643"/>
      <c r="DB45" s="643"/>
      <c r="DC45" s="645"/>
      <c r="DD45" s="619">
        <v>123843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4053389</v>
      </c>
      <c r="CS46" s="611"/>
      <c r="CT46" s="611"/>
      <c r="CU46" s="611"/>
      <c r="CV46" s="611"/>
      <c r="CW46" s="611"/>
      <c r="CX46" s="611"/>
      <c r="CY46" s="612"/>
      <c r="CZ46" s="615">
        <v>10.6</v>
      </c>
      <c r="DA46" s="616"/>
      <c r="DB46" s="616"/>
      <c r="DC46" s="622"/>
      <c r="DD46" s="619">
        <v>644727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38248878</v>
      </c>
      <c r="CS49" s="669"/>
      <c r="CT49" s="669"/>
      <c r="CU49" s="669"/>
      <c r="CV49" s="669"/>
      <c r="CW49" s="669"/>
      <c r="CX49" s="669"/>
      <c r="CY49" s="698"/>
      <c r="CZ49" s="690">
        <v>100</v>
      </c>
      <c r="DA49" s="699"/>
      <c r="DB49" s="699"/>
      <c r="DC49" s="700"/>
      <c r="DD49" s="701">
        <v>22991527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6nfFcHSalEIvu75OOYGvOvsE/urO5wTwk6DIxM9A4CFFKAYUcRINPKMrxTYLg/Qyiw6BCUk+TLcth9Scu+itQ==" saltValue="qOimM98vOcq+/eLf5eRh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9" zoomScale="70" zoomScaleNormal="25" zoomScaleSheetLayoutView="70" workbookViewId="0">
      <selection activeCell="AZ38" sqref="AZ38:BD38"/>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t="s">
        <v>548</v>
      </c>
      <c r="R7" s="740"/>
      <c r="S7" s="740"/>
      <c r="T7" s="740"/>
      <c r="U7" s="740"/>
      <c r="V7" s="740" t="s">
        <v>549</v>
      </c>
      <c r="W7" s="740"/>
      <c r="X7" s="740"/>
      <c r="Y7" s="740"/>
      <c r="Z7" s="740"/>
      <c r="AA7" s="740" t="s">
        <v>550</v>
      </c>
      <c r="AB7" s="740"/>
      <c r="AC7" s="740"/>
      <c r="AD7" s="740"/>
      <c r="AE7" s="741"/>
      <c r="AF7" s="742">
        <v>1426</v>
      </c>
      <c r="AG7" s="743"/>
      <c r="AH7" s="743"/>
      <c r="AI7" s="743"/>
      <c r="AJ7" s="744"/>
      <c r="AK7" s="745">
        <v>716</v>
      </c>
      <c r="AL7" s="746"/>
      <c r="AM7" s="746"/>
      <c r="AN7" s="746"/>
      <c r="AO7" s="746"/>
      <c r="AP7" s="746">
        <v>37875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625</v>
      </c>
      <c r="BT7" s="734"/>
      <c r="BU7" s="734"/>
      <c r="BV7" s="734"/>
      <c r="BW7" s="734"/>
      <c r="BX7" s="734"/>
      <c r="BY7" s="734"/>
      <c r="BZ7" s="734"/>
      <c r="CA7" s="734"/>
      <c r="CB7" s="734"/>
      <c r="CC7" s="734"/>
      <c r="CD7" s="734"/>
      <c r="CE7" s="734"/>
      <c r="CF7" s="734"/>
      <c r="CG7" s="749"/>
      <c r="CH7" s="730" t="s">
        <v>632</v>
      </c>
      <c r="CI7" s="731"/>
      <c r="CJ7" s="731"/>
      <c r="CK7" s="731"/>
      <c r="CL7" s="732"/>
      <c r="CM7" s="730" t="s">
        <v>633</v>
      </c>
      <c r="CN7" s="731"/>
      <c r="CO7" s="731"/>
      <c r="CP7" s="731"/>
      <c r="CQ7" s="732"/>
      <c r="CR7" s="730" t="s">
        <v>634</v>
      </c>
      <c r="CS7" s="731"/>
      <c r="CT7" s="731"/>
      <c r="CU7" s="731"/>
      <c r="CV7" s="732"/>
      <c r="CW7" s="730" t="s">
        <v>488</v>
      </c>
      <c r="CX7" s="731"/>
      <c r="CY7" s="731"/>
      <c r="CZ7" s="731"/>
      <c r="DA7" s="732"/>
      <c r="DB7" s="730" t="s">
        <v>635</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t="s">
        <v>551</v>
      </c>
      <c r="R8" s="771"/>
      <c r="S8" s="771"/>
      <c r="T8" s="771"/>
      <c r="U8" s="771"/>
      <c r="V8" s="771" t="s">
        <v>552</v>
      </c>
      <c r="W8" s="771"/>
      <c r="X8" s="771"/>
      <c r="Y8" s="771"/>
      <c r="Z8" s="771"/>
      <c r="AA8" s="771" t="s">
        <v>553</v>
      </c>
      <c r="AB8" s="771"/>
      <c r="AC8" s="771"/>
      <c r="AD8" s="771"/>
      <c r="AE8" s="772"/>
      <c r="AF8" s="773">
        <v>33</v>
      </c>
      <c r="AG8" s="774"/>
      <c r="AH8" s="774"/>
      <c r="AI8" s="774"/>
      <c r="AJ8" s="775"/>
      <c r="AK8" s="756">
        <v>6</v>
      </c>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626</v>
      </c>
      <c r="BT8" s="761"/>
      <c r="BU8" s="761"/>
      <c r="BV8" s="761"/>
      <c r="BW8" s="761"/>
      <c r="BX8" s="761"/>
      <c r="BY8" s="761"/>
      <c r="BZ8" s="761"/>
      <c r="CA8" s="761"/>
      <c r="CB8" s="761"/>
      <c r="CC8" s="761"/>
      <c r="CD8" s="761"/>
      <c r="CE8" s="761"/>
      <c r="CF8" s="761"/>
      <c r="CG8" s="762"/>
      <c r="CH8" s="763" t="s">
        <v>488</v>
      </c>
      <c r="CI8" s="764"/>
      <c r="CJ8" s="764"/>
      <c r="CK8" s="764"/>
      <c r="CL8" s="765"/>
      <c r="CM8" s="763" t="s">
        <v>636</v>
      </c>
      <c r="CN8" s="764"/>
      <c r="CO8" s="764"/>
      <c r="CP8" s="764"/>
      <c r="CQ8" s="765"/>
      <c r="CR8" s="763" t="s">
        <v>610</v>
      </c>
      <c r="CS8" s="764"/>
      <c r="CT8" s="764"/>
      <c r="CU8" s="764"/>
      <c r="CV8" s="765"/>
      <c r="CW8" s="763" t="s">
        <v>637</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627</v>
      </c>
      <c r="BT9" s="761"/>
      <c r="BU9" s="761"/>
      <c r="BV9" s="761"/>
      <c r="BW9" s="761"/>
      <c r="BX9" s="761"/>
      <c r="BY9" s="761"/>
      <c r="BZ9" s="761"/>
      <c r="CA9" s="761"/>
      <c r="CB9" s="761"/>
      <c r="CC9" s="761"/>
      <c r="CD9" s="761"/>
      <c r="CE9" s="761"/>
      <c r="CF9" s="761"/>
      <c r="CG9" s="762"/>
      <c r="CH9" s="763">
        <v>-4</v>
      </c>
      <c r="CI9" s="764"/>
      <c r="CJ9" s="764"/>
      <c r="CK9" s="764"/>
      <c r="CL9" s="765"/>
      <c r="CM9" s="763" t="s">
        <v>638</v>
      </c>
      <c r="CN9" s="764"/>
      <c r="CO9" s="764"/>
      <c r="CP9" s="764"/>
      <c r="CQ9" s="765"/>
      <c r="CR9" s="763" t="s">
        <v>610</v>
      </c>
      <c r="CS9" s="764"/>
      <c r="CT9" s="764"/>
      <c r="CU9" s="764"/>
      <c r="CV9" s="765"/>
      <c r="CW9" s="763" t="s">
        <v>639</v>
      </c>
      <c r="CX9" s="764"/>
      <c r="CY9" s="764"/>
      <c r="CZ9" s="764"/>
      <c r="DA9" s="765"/>
      <c r="DB9" s="763" t="s">
        <v>488</v>
      </c>
      <c r="DC9" s="764"/>
      <c r="DD9" s="764"/>
      <c r="DE9" s="764"/>
      <c r="DF9" s="765"/>
      <c r="DG9" s="763" t="s">
        <v>488</v>
      </c>
      <c r="DH9" s="764"/>
      <c r="DI9" s="764"/>
      <c r="DJ9" s="764"/>
      <c r="DK9" s="765"/>
      <c r="DL9" s="763" t="s">
        <v>488</v>
      </c>
      <c r="DM9" s="764"/>
      <c r="DN9" s="764"/>
      <c r="DO9" s="764"/>
      <c r="DP9" s="765"/>
      <c r="DQ9" s="763" t="s">
        <v>488</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628</v>
      </c>
      <c r="BT10" s="761"/>
      <c r="BU10" s="761"/>
      <c r="BV10" s="761"/>
      <c r="BW10" s="761"/>
      <c r="BX10" s="761"/>
      <c r="BY10" s="761"/>
      <c r="BZ10" s="761"/>
      <c r="CA10" s="761"/>
      <c r="CB10" s="761"/>
      <c r="CC10" s="761"/>
      <c r="CD10" s="761"/>
      <c r="CE10" s="761"/>
      <c r="CF10" s="761"/>
      <c r="CG10" s="762"/>
      <c r="CH10" s="763" t="s">
        <v>488</v>
      </c>
      <c r="CI10" s="764"/>
      <c r="CJ10" s="764"/>
      <c r="CK10" s="764"/>
      <c r="CL10" s="765"/>
      <c r="CM10" s="763" t="s">
        <v>640</v>
      </c>
      <c r="CN10" s="764"/>
      <c r="CO10" s="764"/>
      <c r="CP10" s="764"/>
      <c r="CQ10" s="765"/>
      <c r="CR10" s="763" t="s">
        <v>560</v>
      </c>
      <c r="CS10" s="764"/>
      <c r="CT10" s="764"/>
      <c r="CU10" s="764"/>
      <c r="CV10" s="765"/>
      <c r="CW10" s="763" t="s">
        <v>641</v>
      </c>
      <c r="CX10" s="764"/>
      <c r="CY10" s="764"/>
      <c r="CZ10" s="764"/>
      <c r="DA10" s="765"/>
      <c r="DB10" s="763" t="s">
        <v>488</v>
      </c>
      <c r="DC10" s="764"/>
      <c r="DD10" s="764"/>
      <c r="DE10" s="764"/>
      <c r="DF10" s="765"/>
      <c r="DG10" s="763" t="s">
        <v>488</v>
      </c>
      <c r="DH10" s="764"/>
      <c r="DI10" s="764"/>
      <c r="DJ10" s="764"/>
      <c r="DK10" s="765"/>
      <c r="DL10" s="763" t="s">
        <v>488</v>
      </c>
      <c r="DM10" s="764"/>
      <c r="DN10" s="764"/>
      <c r="DO10" s="764"/>
      <c r="DP10" s="765"/>
      <c r="DQ10" s="763" t="s">
        <v>488</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629</v>
      </c>
      <c r="BT11" s="761"/>
      <c r="BU11" s="761"/>
      <c r="BV11" s="761"/>
      <c r="BW11" s="761"/>
      <c r="BX11" s="761"/>
      <c r="BY11" s="761"/>
      <c r="BZ11" s="761"/>
      <c r="CA11" s="761"/>
      <c r="CB11" s="761"/>
      <c r="CC11" s="761"/>
      <c r="CD11" s="761"/>
      <c r="CE11" s="761"/>
      <c r="CF11" s="761"/>
      <c r="CG11" s="762"/>
      <c r="CH11" s="763" t="s">
        <v>488</v>
      </c>
      <c r="CI11" s="764"/>
      <c r="CJ11" s="764"/>
      <c r="CK11" s="764"/>
      <c r="CL11" s="765"/>
      <c r="CM11" s="763" t="s">
        <v>642</v>
      </c>
      <c r="CN11" s="764"/>
      <c r="CO11" s="764"/>
      <c r="CP11" s="764"/>
      <c r="CQ11" s="765"/>
      <c r="CR11" s="763" t="s">
        <v>643</v>
      </c>
      <c r="CS11" s="764"/>
      <c r="CT11" s="764"/>
      <c r="CU11" s="764"/>
      <c r="CV11" s="765"/>
      <c r="CW11" s="763" t="s">
        <v>644</v>
      </c>
      <c r="CX11" s="764"/>
      <c r="CY11" s="764"/>
      <c r="CZ11" s="764"/>
      <c r="DA11" s="765"/>
      <c r="DB11" s="763" t="s">
        <v>488</v>
      </c>
      <c r="DC11" s="764"/>
      <c r="DD11" s="764"/>
      <c r="DE11" s="764"/>
      <c r="DF11" s="765"/>
      <c r="DG11" s="763" t="s">
        <v>488</v>
      </c>
      <c r="DH11" s="764"/>
      <c r="DI11" s="764"/>
      <c r="DJ11" s="764"/>
      <c r="DK11" s="765"/>
      <c r="DL11" s="763" t="s">
        <v>488</v>
      </c>
      <c r="DM11" s="764"/>
      <c r="DN11" s="764"/>
      <c r="DO11" s="764"/>
      <c r="DP11" s="765"/>
      <c r="DQ11" s="763" t="s">
        <v>488</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630</v>
      </c>
      <c r="BT12" s="761"/>
      <c r="BU12" s="761"/>
      <c r="BV12" s="761"/>
      <c r="BW12" s="761"/>
      <c r="BX12" s="761"/>
      <c r="BY12" s="761"/>
      <c r="BZ12" s="761"/>
      <c r="CA12" s="761"/>
      <c r="CB12" s="761"/>
      <c r="CC12" s="761"/>
      <c r="CD12" s="761"/>
      <c r="CE12" s="761"/>
      <c r="CF12" s="761"/>
      <c r="CG12" s="762"/>
      <c r="CH12" s="763" t="s">
        <v>639</v>
      </c>
      <c r="CI12" s="764"/>
      <c r="CJ12" s="764"/>
      <c r="CK12" s="764"/>
      <c r="CL12" s="765"/>
      <c r="CM12" s="763" t="s">
        <v>645</v>
      </c>
      <c r="CN12" s="764"/>
      <c r="CO12" s="764"/>
      <c r="CP12" s="764"/>
      <c r="CQ12" s="765"/>
      <c r="CR12" s="763" t="s">
        <v>560</v>
      </c>
      <c r="CS12" s="764"/>
      <c r="CT12" s="764"/>
      <c r="CU12" s="764"/>
      <c r="CV12" s="765"/>
      <c r="CW12" s="763" t="s">
        <v>646</v>
      </c>
      <c r="CX12" s="764"/>
      <c r="CY12" s="764"/>
      <c r="CZ12" s="764"/>
      <c r="DA12" s="765"/>
      <c r="DB12" s="763" t="s">
        <v>488</v>
      </c>
      <c r="DC12" s="764"/>
      <c r="DD12" s="764"/>
      <c r="DE12" s="764"/>
      <c r="DF12" s="765"/>
      <c r="DG12" s="763" t="s">
        <v>488</v>
      </c>
      <c r="DH12" s="764"/>
      <c r="DI12" s="764"/>
      <c r="DJ12" s="764"/>
      <c r="DK12" s="765"/>
      <c r="DL12" s="763" t="s">
        <v>488</v>
      </c>
      <c r="DM12" s="764"/>
      <c r="DN12" s="764"/>
      <c r="DO12" s="764"/>
      <c r="DP12" s="765"/>
      <c r="DQ12" s="763" t="s">
        <v>488</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t="s">
        <v>647</v>
      </c>
      <c r="BS13" s="760" t="s">
        <v>631</v>
      </c>
      <c r="BT13" s="761"/>
      <c r="BU13" s="761"/>
      <c r="BV13" s="761"/>
      <c r="BW13" s="761"/>
      <c r="BX13" s="761"/>
      <c r="BY13" s="761"/>
      <c r="BZ13" s="761"/>
      <c r="CA13" s="761"/>
      <c r="CB13" s="761"/>
      <c r="CC13" s="761"/>
      <c r="CD13" s="761"/>
      <c r="CE13" s="761"/>
      <c r="CF13" s="761"/>
      <c r="CG13" s="762"/>
      <c r="CH13" s="763" t="s">
        <v>554</v>
      </c>
      <c r="CI13" s="764"/>
      <c r="CJ13" s="764"/>
      <c r="CK13" s="764"/>
      <c r="CL13" s="765"/>
      <c r="CM13" s="763">
        <v>22</v>
      </c>
      <c r="CN13" s="764"/>
      <c r="CO13" s="764"/>
      <c r="CP13" s="764"/>
      <c r="CQ13" s="765"/>
      <c r="CR13" s="763">
        <v>2</v>
      </c>
      <c r="CS13" s="764"/>
      <c r="CT13" s="764"/>
      <c r="CU13" s="764"/>
      <c r="CV13" s="765"/>
      <c r="CW13" s="763" t="s">
        <v>554</v>
      </c>
      <c r="CX13" s="764"/>
      <c r="CY13" s="764"/>
      <c r="CZ13" s="764"/>
      <c r="DA13" s="765"/>
      <c r="DB13" s="763" t="s">
        <v>488</v>
      </c>
      <c r="DC13" s="764"/>
      <c r="DD13" s="764"/>
      <c r="DE13" s="764"/>
      <c r="DF13" s="765"/>
      <c r="DG13" s="763" t="s">
        <v>488</v>
      </c>
      <c r="DH13" s="764"/>
      <c r="DI13" s="764"/>
      <c r="DJ13" s="764"/>
      <c r="DK13" s="765"/>
      <c r="DL13" s="763" t="s">
        <v>488</v>
      </c>
      <c r="DM13" s="764"/>
      <c r="DN13" s="764"/>
      <c r="DO13" s="764"/>
      <c r="DP13" s="765"/>
      <c r="DQ13" s="763" t="s">
        <v>488</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653</v>
      </c>
      <c r="BT14" s="761"/>
      <c r="BU14" s="761"/>
      <c r="BV14" s="761"/>
      <c r="BW14" s="761"/>
      <c r="BX14" s="761"/>
      <c r="BY14" s="761"/>
      <c r="BZ14" s="761"/>
      <c r="CA14" s="761"/>
      <c r="CB14" s="761"/>
      <c r="CC14" s="761"/>
      <c r="CD14" s="761"/>
      <c r="CE14" s="761"/>
      <c r="CF14" s="761"/>
      <c r="CG14" s="762"/>
      <c r="CH14" s="763">
        <v>-4</v>
      </c>
      <c r="CI14" s="764"/>
      <c r="CJ14" s="764"/>
      <c r="CK14" s="764"/>
      <c r="CL14" s="765"/>
      <c r="CM14" s="763">
        <v>33</v>
      </c>
      <c r="CN14" s="764"/>
      <c r="CO14" s="764"/>
      <c r="CP14" s="764"/>
      <c r="CQ14" s="765"/>
      <c r="CR14" s="763">
        <v>5</v>
      </c>
      <c r="CS14" s="764"/>
      <c r="CT14" s="764"/>
      <c r="CU14" s="764"/>
      <c r="CV14" s="765"/>
      <c r="CW14" s="763">
        <v>73</v>
      </c>
      <c r="CX14" s="764"/>
      <c r="CY14" s="764"/>
      <c r="CZ14" s="764"/>
      <c r="DA14" s="765"/>
      <c r="DB14" s="763" t="s">
        <v>488</v>
      </c>
      <c r="DC14" s="764"/>
      <c r="DD14" s="764"/>
      <c r="DE14" s="764"/>
      <c r="DF14" s="765"/>
      <c r="DG14" s="763" t="s">
        <v>488</v>
      </c>
      <c r="DH14" s="764"/>
      <c r="DI14" s="764"/>
      <c r="DJ14" s="764"/>
      <c r="DK14" s="765"/>
      <c r="DL14" s="763" t="s">
        <v>488</v>
      </c>
      <c r="DM14" s="764"/>
      <c r="DN14" s="764"/>
      <c r="DO14" s="764"/>
      <c r="DP14" s="765"/>
      <c r="DQ14" s="763" t="s">
        <v>488</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t="s">
        <v>555</v>
      </c>
      <c r="R23" s="780"/>
      <c r="S23" s="780"/>
      <c r="T23" s="780"/>
      <c r="U23" s="780"/>
      <c r="V23" s="780" t="s">
        <v>556</v>
      </c>
      <c r="W23" s="780"/>
      <c r="X23" s="780"/>
      <c r="Y23" s="780"/>
      <c r="Z23" s="780"/>
      <c r="AA23" s="780" t="s">
        <v>557</v>
      </c>
      <c r="AB23" s="780"/>
      <c r="AC23" s="780"/>
      <c r="AD23" s="780"/>
      <c r="AE23" s="781"/>
      <c r="AF23" s="782">
        <v>1459</v>
      </c>
      <c r="AG23" s="780"/>
      <c r="AH23" s="780"/>
      <c r="AI23" s="780"/>
      <c r="AJ23" s="783"/>
      <c r="AK23" s="784"/>
      <c r="AL23" s="785"/>
      <c r="AM23" s="785"/>
      <c r="AN23" s="785"/>
      <c r="AO23" s="785"/>
      <c r="AP23" s="780">
        <v>37875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t="s">
        <v>558</v>
      </c>
      <c r="R28" s="810"/>
      <c r="S28" s="810"/>
      <c r="T28" s="810"/>
      <c r="U28" s="810"/>
      <c r="V28" s="810" t="s">
        <v>559</v>
      </c>
      <c r="W28" s="810"/>
      <c r="X28" s="810"/>
      <c r="Y28" s="810"/>
      <c r="Z28" s="810"/>
      <c r="AA28" s="810" t="s">
        <v>560</v>
      </c>
      <c r="AB28" s="810"/>
      <c r="AC28" s="810"/>
      <c r="AD28" s="810"/>
      <c r="AE28" s="811"/>
      <c r="AF28" s="812">
        <v>20</v>
      </c>
      <c r="AG28" s="810"/>
      <c r="AH28" s="810"/>
      <c r="AI28" s="810"/>
      <c r="AJ28" s="813"/>
      <c r="AK28" s="814">
        <v>748</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t="s">
        <v>561</v>
      </c>
      <c r="R29" s="771"/>
      <c r="S29" s="771"/>
      <c r="T29" s="771"/>
      <c r="U29" s="771"/>
      <c r="V29" s="771" t="s">
        <v>562</v>
      </c>
      <c r="W29" s="771"/>
      <c r="X29" s="771"/>
      <c r="Y29" s="771"/>
      <c r="Z29" s="771"/>
      <c r="AA29" s="771" t="s">
        <v>563</v>
      </c>
      <c r="AB29" s="771"/>
      <c r="AC29" s="771"/>
      <c r="AD29" s="771"/>
      <c r="AE29" s="772"/>
      <c r="AF29" s="773">
        <v>68</v>
      </c>
      <c r="AG29" s="774"/>
      <c r="AH29" s="774"/>
      <c r="AI29" s="774"/>
      <c r="AJ29" s="775"/>
      <c r="AK29" s="821">
        <v>1185</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t="s">
        <v>564</v>
      </c>
      <c r="R30" s="771"/>
      <c r="S30" s="771"/>
      <c r="T30" s="771"/>
      <c r="U30" s="771"/>
      <c r="V30" s="771" t="s">
        <v>565</v>
      </c>
      <c r="W30" s="771"/>
      <c r="X30" s="771"/>
      <c r="Y30" s="771"/>
      <c r="Z30" s="771"/>
      <c r="AA30" s="771" t="s">
        <v>566</v>
      </c>
      <c r="AB30" s="771"/>
      <c r="AC30" s="771"/>
      <c r="AD30" s="771"/>
      <c r="AE30" s="772"/>
      <c r="AF30" s="773">
        <v>71</v>
      </c>
      <c r="AG30" s="774"/>
      <c r="AH30" s="774"/>
      <c r="AI30" s="774"/>
      <c r="AJ30" s="775"/>
      <c r="AK30" s="821">
        <v>310</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t="s">
        <v>567</v>
      </c>
      <c r="R31" s="771"/>
      <c r="S31" s="771"/>
      <c r="T31" s="771"/>
      <c r="U31" s="771"/>
      <c r="V31" s="771" t="s">
        <v>568</v>
      </c>
      <c r="W31" s="771"/>
      <c r="X31" s="771"/>
      <c r="Y31" s="771"/>
      <c r="Z31" s="771"/>
      <c r="AA31" s="771" t="s">
        <v>569</v>
      </c>
      <c r="AB31" s="771"/>
      <c r="AC31" s="771"/>
      <c r="AD31" s="771"/>
      <c r="AE31" s="772"/>
      <c r="AF31" s="773">
        <v>9</v>
      </c>
      <c r="AG31" s="774"/>
      <c r="AH31" s="774"/>
      <c r="AI31" s="774"/>
      <c r="AJ31" s="775"/>
      <c r="AK31" s="821">
        <v>4</v>
      </c>
      <c r="AL31" s="817"/>
      <c r="AM31" s="817"/>
      <c r="AN31" s="817"/>
      <c r="AO31" s="817"/>
      <c r="AP31" s="817" t="s">
        <v>488</v>
      </c>
      <c r="AQ31" s="817"/>
      <c r="AR31" s="817"/>
      <c r="AS31" s="817"/>
      <c r="AT31" s="817"/>
      <c r="AU31" s="817" t="s">
        <v>488</v>
      </c>
      <c r="AV31" s="817"/>
      <c r="AW31" s="817"/>
      <c r="AX31" s="817"/>
      <c r="AY31" s="817"/>
      <c r="AZ31" s="818" t="s">
        <v>488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1962</v>
      </c>
      <c r="R32" s="771"/>
      <c r="S32" s="771"/>
      <c r="T32" s="771"/>
      <c r="U32" s="771"/>
      <c r="V32" s="771">
        <v>1947</v>
      </c>
      <c r="W32" s="771"/>
      <c r="X32" s="771"/>
      <c r="Y32" s="771"/>
      <c r="Z32" s="771"/>
      <c r="AA32" s="771">
        <v>15</v>
      </c>
      <c r="AB32" s="771"/>
      <c r="AC32" s="771"/>
      <c r="AD32" s="771"/>
      <c r="AE32" s="772"/>
      <c r="AF32" s="773">
        <v>1912</v>
      </c>
      <c r="AG32" s="774"/>
      <c r="AH32" s="774"/>
      <c r="AI32" s="774"/>
      <c r="AJ32" s="775"/>
      <c r="AK32" s="821">
        <v>11</v>
      </c>
      <c r="AL32" s="817"/>
      <c r="AM32" s="817"/>
      <c r="AN32" s="817"/>
      <c r="AO32" s="817"/>
      <c r="AP32" s="817" t="s">
        <v>570</v>
      </c>
      <c r="AQ32" s="817"/>
      <c r="AR32" s="817"/>
      <c r="AS32" s="817"/>
      <c r="AT32" s="817"/>
      <c r="AU32" s="817" t="s">
        <v>571</v>
      </c>
      <c r="AV32" s="817"/>
      <c r="AW32" s="817"/>
      <c r="AX32" s="817"/>
      <c r="AY32" s="817"/>
      <c r="AZ32" s="818" t="s">
        <v>488</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3222</v>
      </c>
      <c r="R33" s="771"/>
      <c r="S33" s="771"/>
      <c r="T33" s="771"/>
      <c r="U33" s="771"/>
      <c r="V33" s="771">
        <v>2772</v>
      </c>
      <c r="W33" s="771"/>
      <c r="X33" s="771"/>
      <c r="Y33" s="771"/>
      <c r="Z33" s="771"/>
      <c r="AA33" s="771">
        <v>450</v>
      </c>
      <c r="AB33" s="771"/>
      <c r="AC33" s="771"/>
      <c r="AD33" s="771"/>
      <c r="AE33" s="772"/>
      <c r="AF33" s="773">
        <v>84</v>
      </c>
      <c r="AG33" s="774"/>
      <c r="AH33" s="774"/>
      <c r="AI33" s="774"/>
      <c r="AJ33" s="775"/>
      <c r="AK33" s="821">
        <v>748</v>
      </c>
      <c r="AL33" s="817"/>
      <c r="AM33" s="817"/>
      <c r="AN33" s="817"/>
      <c r="AO33" s="817"/>
      <c r="AP33" s="817" t="s">
        <v>572</v>
      </c>
      <c r="AQ33" s="817"/>
      <c r="AR33" s="817"/>
      <c r="AS33" s="817"/>
      <c r="AT33" s="817"/>
      <c r="AU33" s="817" t="s">
        <v>573</v>
      </c>
      <c r="AV33" s="817"/>
      <c r="AW33" s="817"/>
      <c r="AX33" s="817"/>
      <c r="AY33" s="817"/>
      <c r="AZ33" s="818" t="s">
        <v>488</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2163</v>
      </c>
      <c r="AG63" s="831"/>
      <c r="AH63" s="831"/>
      <c r="AI63" s="831"/>
      <c r="AJ63" s="832"/>
      <c r="AK63" s="833"/>
      <c r="AL63" s="828"/>
      <c r="AM63" s="828"/>
      <c r="AN63" s="828"/>
      <c r="AO63" s="828"/>
      <c r="AP63" s="831" t="s">
        <v>574</v>
      </c>
      <c r="AQ63" s="831"/>
      <c r="AR63" s="831"/>
      <c r="AS63" s="831"/>
      <c r="AT63" s="831"/>
      <c r="AU63" s="831" t="s">
        <v>575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576</v>
      </c>
      <c r="C68" s="857"/>
      <c r="D68" s="857"/>
      <c r="E68" s="857"/>
      <c r="F68" s="857"/>
      <c r="G68" s="857"/>
      <c r="H68" s="857"/>
      <c r="I68" s="857"/>
      <c r="J68" s="857"/>
      <c r="K68" s="857"/>
      <c r="L68" s="857"/>
      <c r="M68" s="857"/>
      <c r="N68" s="857"/>
      <c r="O68" s="857"/>
      <c r="P68" s="858"/>
      <c r="Q68" s="859" t="s">
        <v>586</v>
      </c>
      <c r="R68" s="853"/>
      <c r="S68" s="853"/>
      <c r="T68" s="853"/>
      <c r="U68" s="853"/>
      <c r="V68" s="853" t="s">
        <v>587</v>
      </c>
      <c r="W68" s="853"/>
      <c r="X68" s="853"/>
      <c r="Y68" s="853"/>
      <c r="Z68" s="853"/>
      <c r="AA68" s="853" t="s">
        <v>588</v>
      </c>
      <c r="AB68" s="853"/>
      <c r="AC68" s="853"/>
      <c r="AD68" s="853"/>
      <c r="AE68" s="853"/>
      <c r="AF68" s="853" t="s">
        <v>588</v>
      </c>
      <c r="AG68" s="853"/>
      <c r="AH68" s="853"/>
      <c r="AI68" s="853"/>
      <c r="AJ68" s="853"/>
      <c r="AK68" s="853" t="s">
        <v>589</v>
      </c>
      <c r="AL68" s="853"/>
      <c r="AM68" s="853"/>
      <c r="AN68" s="853"/>
      <c r="AO68" s="853"/>
      <c r="AP68" s="853" t="s">
        <v>590</v>
      </c>
      <c r="AQ68" s="853"/>
      <c r="AR68" s="853"/>
      <c r="AS68" s="853"/>
      <c r="AT68" s="853"/>
      <c r="AU68" s="853" t="s">
        <v>591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577</v>
      </c>
      <c r="C69" s="861"/>
      <c r="D69" s="861"/>
      <c r="E69" s="861"/>
      <c r="F69" s="861"/>
      <c r="G69" s="861"/>
      <c r="H69" s="861"/>
      <c r="I69" s="861"/>
      <c r="J69" s="861"/>
      <c r="K69" s="861"/>
      <c r="L69" s="861"/>
      <c r="M69" s="861"/>
      <c r="N69" s="861"/>
      <c r="O69" s="861"/>
      <c r="P69" s="862"/>
      <c r="Q69" s="863" t="s">
        <v>592</v>
      </c>
      <c r="R69" s="817"/>
      <c r="S69" s="817"/>
      <c r="T69" s="817"/>
      <c r="U69" s="817"/>
      <c r="V69" s="817" t="s">
        <v>593</v>
      </c>
      <c r="W69" s="817"/>
      <c r="X69" s="817"/>
      <c r="Y69" s="817"/>
      <c r="Z69" s="817"/>
      <c r="AA69" s="817" t="s">
        <v>594</v>
      </c>
      <c r="AB69" s="817"/>
      <c r="AC69" s="817"/>
      <c r="AD69" s="817"/>
      <c r="AE69" s="817"/>
      <c r="AF69" s="817" t="s">
        <v>594</v>
      </c>
      <c r="AG69" s="817"/>
      <c r="AH69" s="817"/>
      <c r="AI69" s="817"/>
      <c r="AJ69" s="817"/>
      <c r="AK69" s="817" t="s">
        <v>488</v>
      </c>
      <c r="AL69" s="817"/>
      <c r="AM69" s="817"/>
      <c r="AN69" s="817"/>
      <c r="AO69" s="817"/>
      <c r="AP69" s="817" t="s">
        <v>488</v>
      </c>
      <c r="AQ69" s="817"/>
      <c r="AR69" s="817"/>
      <c r="AS69" s="817"/>
      <c r="AT69" s="817"/>
      <c r="AU69" s="817" t="s">
        <v>488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578</v>
      </c>
      <c r="C70" s="861"/>
      <c r="D70" s="861"/>
      <c r="E70" s="861"/>
      <c r="F70" s="861"/>
      <c r="G70" s="861"/>
      <c r="H70" s="861"/>
      <c r="I70" s="861"/>
      <c r="J70" s="861"/>
      <c r="K70" s="861"/>
      <c r="L70" s="861"/>
      <c r="M70" s="861"/>
      <c r="N70" s="861"/>
      <c r="O70" s="861"/>
      <c r="P70" s="862"/>
      <c r="Q70" s="863" t="s">
        <v>595</v>
      </c>
      <c r="R70" s="817"/>
      <c r="S70" s="817"/>
      <c r="T70" s="817"/>
      <c r="U70" s="817"/>
      <c r="V70" s="817" t="s">
        <v>596</v>
      </c>
      <c r="W70" s="817"/>
      <c r="X70" s="817"/>
      <c r="Y70" s="817"/>
      <c r="Z70" s="817"/>
      <c r="AA70" s="817" t="s">
        <v>597</v>
      </c>
      <c r="AB70" s="817"/>
      <c r="AC70" s="817"/>
      <c r="AD70" s="817"/>
      <c r="AE70" s="817"/>
      <c r="AF70" s="817" t="s">
        <v>597</v>
      </c>
      <c r="AG70" s="817"/>
      <c r="AH70" s="817"/>
      <c r="AI70" s="817"/>
      <c r="AJ70" s="817"/>
      <c r="AK70" s="817" t="s">
        <v>488</v>
      </c>
      <c r="AL70" s="817"/>
      <c r="AM70" s="817"/>
      <c r="AN70" s="817"/>
      <c r="AO70" s="817"/>
      <c r="AP70" s="817" t="s">
        <v>488</v>
      </c>
      <c r="AQ70" s="817"/>
      <c r="AR70" s="817"/>
      <c r="AS70" s="817"/>
      <c r="AT70" s="817"/>
      <c r="AU70" s="817" t="s">
        <v>488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579</v>
      </c>
      <c r="C71" s="861"/>
      <c r="D71" s="861"/>
      <c r="E71" s="861"/>
      <c r="F71" s="861"/>
      <c r="G71" s="861"/>
      <c r="H71" s="861"/>
      <c r="I71" s="861"/>
      <c r="J71" s="861"/>
      <c r="K71" s="861"/>
      <c r="L71" s="861"/>
      <c r="M71" s="861"/>
      <c r="N71" s="861"/>
      <c r="O71" s="861"/>
      <c r="P71" s="862"/>
      <c r="Q71" s="863" t="s">
        <v>598</v>
      </c>
      <c r="R71" s="817"/>
      <c r="S71" s="817"/>
      <c r="T71" s="817"/>
      <c r="U71" s="817"/>
      <c r="V71" s="817" t="s">
        <v>599</v>
      </c>
      <c r="W71" s="817"/>
      <c r="X71" s="817"/>
      <c r="Y71" s="817"/>
      <c r="Z71" s="817"/>
      <c r="AA71" s="817" t="s">
        <v>600</v>
      </c>
      <c r="AB71" s="817"/>
      <c r="AC71" s="817"/>
      <c r="AD71" s="817"/>
      <c r="AE71" s="817"/>
      <c r="AF71" s="817" t="s">
        <v>600</v>
      </c>
      <c r="AG71" s="817"/>
      <c r="AH71" s="817"/>
      <c r="AI71" s="817"/>
      <c r="AJ71" s="817"/>
      <c r="AK71" s="817">
        <v>2</v>
      </c>
      <c r="AL71" s="817"/>
      <c r="AM71" s="817"/>
      <c r="AN71" s="817"/>
      <c r="AO71" s="817"/>
      <c r="AP71" s="817" t="s">
        <v>488</v>
      </c>
      <c r="AQ71" s="817"/>
      <c r="AR71" s="817"/>
      <c r="AS71" s="817"/>
      <c r="AT71" s="817"/>
      <c r="AU71" s="817" t="s">
        <v>488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580</v>
      </c>
      <c r="C72" s="861"/>
      <c r="D72" s="861"/>
      <c r="E72" s="861"/>
      <c r="F72" s="861"/>
      <c r="G72" s="861"/>
      <c r="H72" s="861"/>
      <c r="I72" s="861"/>
      <c r="J72" s="861"/>
      <c r="K72" s="861"/>
      <c r="L72" s="861"/>
      <c r="M72" s="861"/>
      <c r="N72" s="861"/>
      <c r="O72" s="861"/>
      <c r="P72" s="862"/>
      <c r="Q72" s="863" t="s">
        <v>601</v>
      </c>
      <c r="R72" s="817"/>
      <c r="S72" s="817"/>
      <c r="T72" s="817"/>
      <c r="U72" s="817"/>
      <c r="V72" s="817" t="s">
        <v>602</v>
      </c>
      <c r="W72" s="817"/>
      <c r="X72" s="817"/>
      <c r="Y72" s="817"/>
      <c r="Z72" s="817"/>
      <c r="AA72" s="817" t="s">
        <v>594</v>
      </c>
      <c r="AB72" s="817"/>
      <c r="AC72" s="817"/>
      <c r="AD72" s="817"/>
      <c r="AE72" s="817"/>
      <c r="AF72" s="817" t="s">
        <v>594</v>
      </c>
      <c r="AG72" s="817"/>
      <c r="AH72" s="817"/>
      <c r="AI72" s="817"/>
      <c r="AJ72" s="817"/>
      <c r="AK72" s="817" t="s">
        <v>603</v>
      </c>
      <c r="AL72" s="817"/>
      <c r="AM72" s="817"/>
      <c r="AN72" s="817"/>
      <c r="AO72" s="817"/>
      <c r="AP72" s="817" t="s">
        <v>488</v>
      </c>
      <c r="AQ72" s="817"/>
      <c r="AR72" s="817"/>
      <c r="AS72" s="817"/>
      <c r="AT72" s="817"/>
      <c r="AU72" s="817" t="s">
        <v>488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581</v>
      </c>
      <c r="C73" s="861"/>
      <c r="D73" s="861"/>
      <c r="E73" s="861"/>
      <c r="F73" s="861"/>
      <c r="G73" s="861"/>
      <c r="H73" s="861"/>
      <c r="I73" s="861"/>
      <c r="J73" s="861"/>
      <c r="K73" s="861"/>
      <c r="L73" s="861"/>
      <c r="M73" s="861"/>
      <c r="N73" s="861"/>
      <c r="O73" s="861"/>
      <c r="P73" s="862"/>
      <c r="Q73" s="863" t="s">
        <v>604</v>
      </c>
      <c r="R73" s="817"/>
      <c r="S73" s="817"/>
      <c r="T73" s="817"/>
      <c r="U73" s="817"/>
      <c r="V73" s="817" t="s">
        <v>605</v>
      </c>
      <c r="W73" s="817"/>
      <c r="X73" s="817"/>
      <c r="Y73" s="817"/>
      <c r="Z73" s="817"/>
      <c r="AA73" s="817" t="s">
        <v>606</v>
      </c>
      <c r="AB73" s="817"/>
      <c r="AC73" s="817"/>
      <c r="AD73" s="817"/>
      <c r="AE73" s="817"/>
      <c r="AF73" s="817" t="s">
        <v>606</v>
      </c>
      <c r="AG73" s="817"/>
      <c r="AH73" s="817"/>
      <c r="AI73" s="817"/>
      <c r="AJ73" s="817"/>
      <c r="AK73" s="817" t="s">
        <v>607</v>
      </c>
      <c r="AL73" s="817"/>
      <c r="AM73" s="817"/>
      <c r="AN73" s="817"/>
      <c r="AO73" s="817"/>
      <c r="AP73" s="817" t="s">
        <v>488</v>
      </c>
      <c r="AQ73" s="817"/>
      <c r="AR73" s="817"/>
      <c r="AS73" s="817"/>
      <c r="AT73" s="817"/>
      <c r="AU73" s="817" t="s">
        <v>488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582</v>
      </c>
      <c r="C74" s="861"/>
      <c r="D74" s="861"/>
      <c r="E74" s="861"/>
      <c r="F74" s="861"/>
      <c r="G74" s="861"/>
      <c r="H74" s="861"/>
      <c r="I74" s="861"/>
      <c r="J74" s="861"/>
      <c r="K74" s="861"/>
      <c r="L74" s="861"/>
      <c r="M74" s="861"/>
      <c r="N74" s="861"/>
      <c r="O74" s="861"/>
      <c r="P74" s="862"/>
      <c r="Q74" s="863" t="s">
        <v>608</v>
      </c>
      <c r="R74" s="817"/>
      <c r="S74" s="817"/>
      <c r="T74" s="817"/>
      <c r="U74" s="817"/>
      <c r="V74" s="817" t="s">
        <v>609</v>
      </c>
      <c r="W74" s="817"/>
      <c r="X74" s="817"/>
      <c r="Y74" s="817"/>
      <c r="Z74" s="817"/>
      <c r="AA74" s="817" t="s">
        <v>610</v>
      </c>
      <c r="AB74" s="817"/>
      <c r="AC74" s="817"/>
      <c r="AD74" s="817"/>
      <c r="AE74" s="817"/>
      <c r="AF74" s="817" t="s">
        <v>610</v>
      </c>
      <c r="AG74" s="817"/>
      <c r="AH74" s="817"/>
      <c r="AI74" s="817"/>
      <c r="AJ74" s="817"/>
      <c r="AK74" s="817" t="s">
        <v>488</v>
      </c>
      <c r="AL74" s="817"/>
      <c r="AM74" s="817"/>
      <c r="AN74" s="817"/>
      <c r="AO74" s="817"/>
      <c r="AP74" s="817" t="s">
        <v>611</v>
      </c>
      <c r="AQ74" s="817"/>
      <c r="AR74" s="817"/>
      <c r="AS74" s="817"/>
      <c r="AT74" s="817"/>
      <c r="AU74" s="817" t="s">
        <v>612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583</v>
      </c>
      <c r="C75" s="861"/>
      <c r="D75" s="861"/>
      <c r="E75" s="861"/>
      <c r="F75" s="861"/>
      <c r="G75" s="861"/>
      <c r="H75" s="861"/>
      <c r="I75" s="861"/>
      <c r="J75" s="861"/>
      <c r="K75" s="861"/>
      <c r="L75" s="861"/>
      <c r="M75" s="861"/>
      <c r="N75" s="861"/>
      <c r="O75" s="861"/>
      <c r="P75" s="862"/>
      <c r="Q75" s="864" t="s">
        <v>613</v>
      </c>
      <c r="R75" s="865"/>
      <c r="S75" s="865"/>
      <c r="T75" s="865"/>
      <c r="U75" s="821"/>
      <c r="V75" s="866" t="s">
        <v>614</v>
      </c>
      <c r="W75" s="865"/>
      <c r="X75" s="865"/>
      <c r="Y75" s="865"/>
      <c r="Z75" s="821"/>
      <c r="AA75" s="866" t="s">
        <v>607</v>
      </c>
      <c r="AB75" s="865"/>
      <c r="AC75" s="865"/>
      <c r="AD75" s="865"/>
      <c r="AE75" s="821"/>
      <c r="AF75" s="866" t="s">
        <v>607</v>
      </c>
      <c r="AG75" s="865"/>
      <c r="AH75" s="865"/>
      <c r="AI75" s="865"/>
      <c r="AJ75" s="821"/>
      <c r="AK75" s="866" t="s">
        <v>615</v>
      </c>
      <c r="AL75" s="865"/>
      <c r="AM75" s="865"/>
      <c r="AN75" s="865"/>
      <c r="AO75" s="821"/>
      <c r="AP75" s="866" t="s">
        <v>488</v>
      </c>
      <c r="AQ75" s="865"/>
      <c r="AR75" s="865"/>
      <c r="AS75" s="865"/>
      <c r="AT75" s="821"/>
      <c r="AU75" s="866" t="s">
        <v>488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584</v>
      </c>
      <c r="C76" s="861"/>
      <c r="D76" s="861"/>
      <c r="E76" s="861"/>
      <c r="F76" s="861"/>
      <c r="G76" s="861"/>
      <c r="H76" s="861"/>
      <c r="I76" s="861"/>
      <c r="J76" s="861"/>
      <c r="K76" s="861"/>
      <c r="L76" s="861"/>
      <c r="M76" s="861"/>
      <c r="N76" s="861"/>
      <c r="O76" s="861"/>
      <c r="P76" s="862"/>
      <c r="Q76" s="864" t="s">
        <v>616</v>
      </c>
      <c r="R76" s="865"/>
      <c r="S76" s="865"/>
      <c r="T76" s="865"/>
      <c r="U76" s="821"/>
      <c r="V76" s="866" t="s">
        <v>617</v>
      </c>
      <c r="W76" s="865"/>
      <c r="X76" s="865"/>
      <c r="Y76" s="865"/>
      <c r="Z76" s="821"/>
      <c r="AA76" s="866" t="s">
        <v>618</v>
      </c>
      <c r="AB76" s="865"/>
      <c r="AC76" s="865"/>
      <c r="AD76" s="865"/>
      <c r="AE76" s="821"/>
      <c r="AF76" s="866" t="s">
        <v>618</v>
      </c>
      <c r="AG76" s="865"/>
      <c r="AH76" s="865"/>
      <c r="AI76" s="865"/>
      <c r="AJ76" s="821"/>
      <c r="AK76" s="866" t="s">
        <v>589</v>
      </c>
      <c r="AL76" s="865"/>
      <c r="AM76" s="865"/>
      <c r="AN76" s="865"/>
      <c r="AO76" s="821"/>
      <c r="AP76" s="866" t="s">
        <v>488</v>
      </c>
      <c r="AQ76" s="865"/>
      <c r="AR76" s="865"/>
      <c r="AS76" s="865"/>
      <c r="AT76" s="821"/>
      <c r="AU76" s="866" t="s">
        <v>488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585</v>
      </c>
      <c r="C77" s="861"/>
      <c r="D77" s="861"/>
      <c r="E77" s="861"/>
      <c r="F77" s="861"/>
      <c r="G77" s="861"/>
      <c r="H77" s="861"/>
      <c r="I77" s="861"/>
      <c r="J77" s="861"/>
      <c r="K77" s="861"/>
      <c r="L77" s="861"/>
      <c r="M77" s="861"/>
      <c r="N77" s="861"/>
      <c r="O77" s="861"/>
      <c r="P77" s="862"/>
      <c r="Q77" s="864" t="s">
        <v>619</v>
      </c>
      <c r="R77" s="865"/>
      <c r="S77" s="865"/>
      <c r="T77" s="865"/>
      <c r="U77" s="821"/>
      <c r="V77" s="866" t="s">
        <v>620</v>
      </c>
      <c r="W77" s="865"/>
      <c r="X77" s="865"/>
      <c r="Y77" s="865"/>
      <c r="Z77" s="821"/>
      <c r="AA77" s="866" t="s">
        <v>594</v>
      </c>
      <c r="AB77" s="865"/>
      <c r="AC77" s="865"/>
      <c r="AD77" s="865"/>
      <c r="AE77" s="821"/>
      <c r="AF77" s="866" t="s">
        <v>594</v>
      </c>
      <c r="AG77" s="865"/>
      <c r="AH77" s="865"/>
      <c r="AI77" s="865"/>
      <c r="AJ77" s="821"/>
      <c r="AK77" s="866" t="s">
        <v>488</v>
      </c>
      <c r="AL77" s="865"/>
      <c r="AM77" s="865"/>
      <c r="AN77" s="865"/>
      <c r="AO77" s="821"/>
      <c r="AP77" s="866" t="s">
        <v>488</v>
      </c>
      <c r="AQ77" s="865"/>
      <c r="AR77" s="865"/>
      <c r="AS77" s="865"/>
      <c r="AT77" s="821"/>
      <c r="AU77" s="866" t="s">
        <v>488</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621</v>
      </c>
      <c r="AG88" s="831"/>
      <c r="AH88" s="831"/>
      <c r="AI88" s="831"/>
      <c r="AJ88" s="831"/>
      <c r="AK88" s="828" t="s">
        <v>622</v>
      </c>
      <c r="AL88" s="828"/>
      <c r="AM88" s="828"/>
      <c r="AN88" s="828"/>
      <c r="AO88" s="828"/>
      <c r="AP88" s="831" t="s">
        <v>623</v>
      </c>
      <c r="AQ88" s="831"/>
      <c r="AR88" s="831"/>
      <c r="AS88" s="831"/>
      <c r="AT88" s="831"/>
      <c r="AU88" s="831" t="s">
        <v>624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224</v>
      </c>
      <c r="CS102" s="839"/>
      <c r="CT102" s="839"/>
      <c r="CU102" s="839"/>
      <c r="CV102" s="878"/>
      <c r="CW102" s="877">
        <v>182</v>
      </c>
      <c r="CX102" s="839"/>
      <c r="CY102" s="839"/>
      <c r="CZ102" s="839"/>
      <c r="DA102" s="878"/>
      <c r="DB102" s="877">
        <v>90</v>
      </c>
      <c r="DC102" s="839"/>
      <c r="DD102" s="839"/>
      <c r="DE102" s="839"/>
      <c r="DF102" s="878"/>
      <c r="DG102" s="877" t="s">
        <v>554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2890828</v>
      </c>
      <c r="AB110" s="887"/>
      <c r="AC110" s="887"/>
      <c r="AD110" s="887"/>
      <c r="AE110" s="888"/>
      <c r="AF110" s="889">
        <v>2984224</v>
      </c>
      <c r="AG110" s="887"/>
      <c r="AH110" s="887"/>
      <c r="AI110" s="887"/>
      <c r="AJ110" s="888"/>
      <c r="AK110" s="889">
        <v>2907471</v>
      </c>
      <c r="AL110" s="887"/>
      <c r="AM110" s="887"/>
      <c r="AN110" s="887"/>
      <c r="AO110" s="888"/>
      <c r="AP110" s="890">
        <v>17.399999999999999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36175963</v>
      </c>
      <c r="BR110" s="918"/>
      <c r="BS110" s="918"/>
      <c r="BT110" s="918"/>
      <c r="BU110" s="918"/>
      <c r="BV110" s="918">
        <v>36729870</v>
      </c>
      <c r="BW110" s="918"/>
      <c r="BX110" s="918"/>
      <c r="BY110" s="918"/>
      <c r="BZ110" s="918"/>
      <c r="CA110" s="918">
        <v>37875137</v>
      </c>
      <c r="CB110" s="918"/>
      <c r="CC110" s="918"/>
      <c r="CD110" s="918"/>
      <c r="CE110" s="918"/>
      <c r="CF110" s="931">
        <v>226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1022123</v>
      </c>
      <c r="BR111" s="913"/>
      <c r="BS111" s="913"/>
      <c r="BT111" s="913"/>
      <c r="BU111" s="913"/>
      <c r="BV111" s="913">
        <v>1224542</v>
      </c>
      <c r="BW111" s="913"/>
      <c r="BX111" s="913"/>
      <c r="BY111" s="913"/>
      <c r="BZ111" s="913"/>
      <c r="CA111" s="913">
        <v>555405</v>
      </c>
      <c r="CB111" s="913"/>
      <c r="CC111" s="913"/>
      <c r="CD111" s="913"/>
      <c r="CE111" s="913"/>
      <c r="CF111" s="907">
        <v>3.3</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5024350</v>
      </c>
      <c r="BR112" s="913"/>
      <c r="BS112" s="913"/>
      <c r="BT112" s="913"/>
      <c r="BU112" s="913"/>
      <c r="BV112" s="913">
        <v>4634739</v>
      </c>
      <c r="BW112" s="913"/>
      <c r="BX112" s="913"/>
      <c r="BY112" s="913"/>
      <c r="BZ112" s="913"/>
      <c r="CA112" s="913">
        <v>4420524</v>
      </c>
      <c r="CB112" s="913"/>
      <c r="CC112" s="913"/>
      <c r="CD112" s="913"/>
      <c r="CE112" s="913"/>
      <c r="CF112" s="907">
        <v>26.4</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440352</v>
      </c>
      <c r="AB113" s="925"/>
      <c r="AC113" s="925"/>
      <c r="AD113" s="925"/>
      <c r="AE113" s="926"/>
      <c r="AF113" s="927">
        <v>464050</v>
      </c>
      <c r="AG113" s="925"/>
      <c r="AH113" s="925"/>
      <c r="AI113" s="925"/>
      <c r="AJ113" s="926"/>
      <c r="AK113" s="927">
        <v>490833</v>
      </c>
      <c r="AL113" s="925"/>
      <c r="AM113" s="925"/>
      <c r="AN113" s="925"/>
      <c r="AO113" s="926"/>
      <c r="AP113" s="928">
        <v>2.9</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2158285</v>
      </c>
      <c r="BR113" s="913"/>
      <c r="BS113" s="913"/>
      <c r="BT113" s="913"/>
      <c r="BU113" s="913"/>
      <c r="BV113" s="913">
        <v>1928161</v>
      </c>
      <c r="BW113" s="913"/>
      <c r="BX113" s="913"/>
      <c r="BY113" s="913"/>
      <c r="BZ113" s="913"/>
      <c r="CA113" s="913">
        <v>1754440</v>
      </c>
      <c r="CB113" s="913"/>
      <c r="CC113" s="913"/>
      <c r="CD113" s="913"/>
      <c r="CE113" s="913"/>
      <c r="CF113" s="907">
        <v>10.5</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188734</v>
      </c>
      <c r="AB114" s="946"/>
      <c r="AC114" s="946"/>
      <c r="AD114" s="946"/>
      <c r="AE114" s="947"/>
      <c r="AF114" s="948">
        <v>194023</v>
      </c>
      <c r="AG114" s="946"/>
      <c r="AH114" s="946"/>
      <c r="AI114" s="946"/>
      <c r="AJ114" s="947"/>
      <c r="AK114" s="948">
        <v>195902</v>
      </c>
      <c r="AL114" s="946"/>
      <c r="AM114" s="946"/>
      <c r="AN114" s="946"/>
      <c r="AO114" s="947"/>
      <c r="AP114" s="949">
        <v>1.2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3144712</v>
      </c>
      <c r="BR114" s="913"/>
      <c r="BS114" s="913"/>
      <c r="BT114" s="913"/>
      <c r="BU114" s="913"/>
      <c r="BV114" s="913">
        <v>3296629</v>
      </c>
      <c r="BW114" s="913"/>
      <c r="BX114" s="913"/>
      <c r="BY114" s="913"/>
      <c r="BZ114" s="913"/>
      <c r="CA114" s="913">
        <v>3262618</v>
      </c>
      <c r="CB114" s="913"/>
      <c r="CC114" s="913"/>
      <c r="CD114" s="913"/>
      <c r="CE114" s="913"/>
      <c r="CF114" s="907">
        <v>19.5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133448</v>
      </c>
      <c r="AB115" s="925"/>
      <c r="AC115" s="925"/>
      <c r="AD115" s="925"/>
      <c r="AE115" s="926"/>
      <c r="AF115" s="927">
        <v>5268</v>
      </c>
      <c r="AG115" s="925"/>
      <c r="AH115" s="925"/>
      <c r="AI115" s="925"/>
      <c r="AJ115" s="926"/>
      <c r="AK115" s="927">
        <v>76427</v>
      </c>
      <c r="AL115" s="925"/>
      <c r="AM115" s="925"/>
      <c r="AN115" s="925"/>
      <c r="AO115" s="926"/>
      <c r="AP115" s="928">
        <v>0.5</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990675</v>
      </c>
      <c r="DH115" s="946"/>
      <c r="DI115" s="946"/>
      <c r="DJ115" s="946"/>
      <c r="DK115" s="947"/>
      <c r="DL115" s="948">
        <v>1196023</v>
      </c>
      <c r="DM115" s="946"/>
      <c r="DN115" s="946"/>
      <c r="DO115" s="946"/>
      <c r="DP115" s="947"/>
      <c r="DQ115" s="948">
        <v>529813</v>
      </c>
      <c r="DR115" s="946"/>
      <c r="DS115" s="946"/>
      <c r="DT115" s="946"/>
      <c r="DU115" s="947"/>
      <c r="DV115" s="949">
        <v>3.2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31448</v>
      </c>
      <c r="DH116" s="946"/>
      <c r="DI116" s="946"/>
      <c r="DJ116" s="946"/>
      <c r="DK116" s="947"/>
      <c r="DL116" s="948">
        <v>28519</v>
      </c>
      <c r="DM116" s="946"/>
      <c r="DN116" s="946"/>
      <c r="DO116" s="946"/>
      <c r="DP116" s="947"/>
      <c r="DQ116" s="948">
        <v>25592</v>
      </c>
      <c r="DR116" s="946"/>
      <c r="DS116" s="946"/>
      <c r="DT116" s="946"/>
      <c r="DU116" s="947"/>
      <c r="DV116" s="949">
        <v>0.2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3653362</v>
      </c>
      <c r="AB117" s="966"/>
      <c r="AC117" s="966"/>
      <c r="AD117" s="966"/>
      <c r="AE117" s="967"/>
      <c r="AF117" s="968">
        <v>3647565</v>
      </c>
      <c r="AG117" s="966"/>
      <c r="AH117" s="966"/>
      <c r="AI117" s="966"/>
      <c r="AJ117" s="967"/>
      <c r="AK117" s="968">
        <v>3670633</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47525433</v>
      </c>
      <c r="BR119" s="987"/>
      <c r="BS119" s="987"/>
      <c r="BT119" s="987"/>
      <c r="BU119" s="987"/>
      <c r="BV119" s="987">
        <v>47813941</v>
      </c>
      <c r="BW119" s="987"/>
      <c r="BX119" s="987"/>
      <c r="BY119" s="987"/>
      <c r="BZ119" s="987"/>
      <c r="CA119" s="987">
        <v>47868124</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10114610</v>
      </c>
      <c r="BR120" s="918"/>
      <c r="BS120" s="918"/>
      <c r="BT120" s="918"/>
      <c r="BU120" s="918"/>
      <c r="BV120" s="918">
        <v>9960752</v>
      </c>
      <c r="BW120" s="918"/>
      <c r="BX120" s="918"/>
      <c r="BY120" s="918"/>
      <c r="BZ120" s="918"/>
      <c r="CA120" s="918">
        <v>9831723</v>
      </c>
      <c r="CB120" s="918"/>
      <c r="CC120" s="918"/>
      <c r="CD120" s="918"/>
      <c r="CE120" s="918"/>
      <c r="CF120" s="931">
        <v>58.7</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5000225</v>
      </c>
      <c r="DH120" s="918"/>
      <c r="DI120" s="918"/>
      <c r="DJ120" s="918"/>
      <c r="DK120" s="918"/>
      <c r="DL120" s="918">
        <v>4610423</v>
      </c>
      <c r="DM120" s="918"/>
      <c r="DN120" s="918"/>
      <c r="DO120" s="918"/>
      <c r="DP120" s="918"/>
      <c r="DQ120" s="918">
        <v>4396718</v>
      </c>
      <c r="DR120" s="918"/>
      <c r="DS120" s="918"/>
      <c r="DT120" s="918"/>
      <c r="DU120" s="918"/>
      <c r="DV120" s="919">
        <v>26.2</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7776943</v>
      </c>
      <c r="BR121" s="913"/>
      <c r="BS121" s="913"/>
      <c r="BT121" s="913"/>
      <c r="BU121" s="913"/>
      <c r="BV121" s="913">
        <v>8011141</v>
      </c>
      <c r="BW121" s="913"/>
      <c r="BX121" s="913"/>
      <c r="BY121" s="913"/>
      <c r="BZ121" s="913"/>
      <c r="CA121" s="913">
        <v>7951946</v>
      </c>
      <c r="CB121" s="913"/>
      <c r="CC121" s="913"/>
      <c r="CD121" s="913"/>
      <c r="CE121" s="913"/>
      <c r="CF121" s="907">
        <v>47.5</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24125</v>
      </c>
      <c r="DH121" s="913"/>
      <c r="DI121" s="913"/>
      <c r="DJ121" s="913"/>
      <c r="DK121" s="913"/>
      <c r="DL121" s="913">
        <v>24316</v>
      </c>
      <c r="DM121" s="913"/>
      <c r="DN121" s="913"/>
      <c r="DO121" s="913"/>
      <c r="DP121" s="913"/>
      <c r="DQ121" s="913">
        <v>23806</v>
      </c>
      <c r="DR121" s="913"/>
      <c r="DS121" s="913"/>
      <c r="DT121" s="913"/>
      <c r="DU121" s="913"/>
      <c r="DV121" s="914">
        <v>0.1</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28369191</v>
      </c>
      <c r="BR122" s="987"/>
      <c r="BS122" s="987"/>
      <c r="BT122" s="987"/>
      <c r="BU122" s="987"/>
      <c r="BV122" s="987">
        <v>26995807</v>
      </c>
      <c r="BW122" s="987"/>
      <c r="BX122" s="987"/>
      <c r="BY122" s="987"/>
      <c r="BZ122" s="987"/>
      <c r="CA122" s="987">
        <v>25905260</v>
      </c>
      <c r="CB122" s="987"/>
      <c r="CC122" s="987"/>
      <c r="CD122" s="987"/>
      <c r="CE122" s="987"/>
      <c r="CF122" s="1004">
        <v>154.6</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5060</v>
      </c>
      <c r="AB123" s="946"/>
      <c r="AC123" s="946"/>
      <c r="AD123" s="946"/>
      <c r="AE123" s="947"/>
      <c r="AF123" s="948">
        <v>4948</v>
      </c>
      <c r="AG123" s="946"/>
      <c r="AH123" s="946"/>
      <c r="AI123" s="946"/>
      <c r="AJ123" s="947"/>
      <c r="AK123" s="948">
        <v>4870</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46260744</v>
      </c>
      <c r="BR123" s="1051"/>
      <c r="BS123" s="1051"/>
      <c r="BT123" s="1051"/>
      <c r="BU123" s="1051"/>
      <c r="BV123" s="1051">
        <v>44967700</v>
      </c>
      <c r="BW123" s="1051"/>
      <c r="BX123" s="1051"/>
      <c r="BY123" s="1051"/>
      <c r="BZ123" s="1051"/>
      <c r="CA123" s="1051">
        <v>43688929</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v>338</v>
      </c>
      <c r="AB124" s="946"/>
      <c r="AC124" s="946"/>
      <c r="AD124" s="946"/>
      <c r="AE124" s="947"/>
      <c r="AF124" s="948">
        <v>320</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8.1</v>
      </c>
      <c r="BR124" s="1014"/>
      <c r="BS124" s="1014"/>
      <c r="BT124" s="1014"/>
      <c r="BU124" s="1014"/>
      <c r="BV124" s="1014">
        <v>17.399999999999999</v>
      </c>
      <c r="BW124" s="1014"/>
      <c r="BX124" s="1014"/>
      <c r="BY124" s="1014"/>
      <c r="BZ124" s="1014"/>
      <c r="CA124" s="1014">
        <v>24.9</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128050</v>
      </c>
      <c r="AB126" s="946"/>
      <c r="AC126" s="946"/>
      <c r="AD126" s="946"/>
      <c r="AE126" s="947"/>
      <c r="AF126" s="948" t="s">
        <v>122</v>
      </c>
      <c r="AG126" s="946"/>
      <c r="AH126" s="946"/>
      <c r="AI126" s="946"/>
      <c r="AJ126" s="947"/>
      <c r="AK126" s="948">
        <v>71557</v>
      </c>
      <c r="AL126" s="946"/>
      <c r="AM126" s="946"/>
      <c r="AN126" s="946"/>
      <c r="AO126" s="947"/>
      <c r="AP126" s="949">
        <v>0.4</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869750</v>
      </c>
      <c r="AB128" s="1033"/>
      <c r="AC128" s="1033"/>
      <c r="AD128" s="1033"/>
      <c r="AE128" s="1034"/>
      <c r="AF128" s="1035">
        <v>909292</v>
      </c>
      <c r="AG128" s="1033"/>
      <c r="AH128" s="1033"/>
      <c r="AI128" s="1033"/>
      <c r="AJ128" s="1034"/>
      <c r="AK128" s="1035">
        <v>889954</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12.54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17955590</v>
      </c>
      <c r="AB129" s="946"/>
      <c r="AC129" s="946"/>
      <c r="AD129" s="946"/>
      <c r="AE129" s="947"/>
      <c r="AF129" s="948">
        <v>18605978</v>
      </c>
      <c r="AG129" s="946"/>
      <c r="AH129" s="946"/>
      <c r="AI129" s="946"/>
      <c r="AJ129" s="947"/>
      <c r="AK129" s="948">
        <v>19045722</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17.54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2350853</v>
      </c>
      <c r="AB130" s="946"/>
      <c r="AC130" s="946"/>
      <c r="AD130" s="946"/>
      <c r="AE130" s="947"/>
      <c r="AF130" s="948">
        <v>2311588</v>
      </c>
      <c r="AG130" s="946"/>
      <c r="AH130" s="946"/>
      <c r="AI130" s="946"/>
      <c r="AJ130" s="947"/>
      <c r="AK130" s="948">
        <v>2289235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2.7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15604737</v>
      </c>
      <c r="AB131" s="973"/>
      <c r="AC131" s="973"/>
      <c r="AD131" s="973"/>
      <c r="AE131" s="974"/>
      <c r="AF131" s="972">
        <v>16294390</v>
      </c>
      <c r="AG131" s="973"/>
      <c r="AH131" s="973"/>
      <c r="AI131" s="973"/>
      <c r="AJ131" s="974"/>
      <c r="AK131" s="972">
        <v>16756487</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24.9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2.7732511190000002</v>
      </c>
      <c r="AB132" s="1084"/>
      <c r="AC132" s="1084"/>
      <c r="AD132" s="1084"/>
      <c r="AE132" s="1085"/>
      <c r="AF132" s="1086">
        <v>2.618597609</v>
      </c>
      <c r="AG132" s="1084"/>
      <c r="AH132" s="1084"/>
      <c r="AI132" s="1084"/>
      <c r="AJ132" s="1085"/>
      <c r="AK132" s="1086">
        <v>2.9328610300000002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2.7</v>
      </c>
      <c r="AB133" s="1067"/>
      <c r="AC133" s="1067"/>
      <c r="AD133" s="1067"/>
      <c r="AE133" s="1068"/>
      <c r="AF133" s="1066">
        <v>2.6</v>
      </c>
      <c r="AG133" s="1067"/>
      <c r="AH133" s="1067"/>
      <c r="AI133" s="1067"/>
      <c r="AJ133" s="1068"/>
      <c r="AK133" s="1066">
        <v>2.7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YEVAm9kTC2/+2S4uxuRCivY0E9C6KHFiNSU0lacTqb8Q8ZtTKRczfgMH81aDnjPGdY5J0WK8uSaVA8Y7cqrZQ==" saltValue="TzJYsRPY9MYpZjUNzEmh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G55" zoomScaleNormal="85" zoomScaleSheetLayoutView="100" workbookViewId="0">
      <selection activeCell="CQ52" sqref="CQ5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VUffTk77PX64r6BhRS4mZwqDMd/2C9r0XKzgmjaWHhDbheGzcrCaOPAEyPOHDvSWp/yiqUUUeKEOatv2Dk9wQ==" saltValue="a9FV2F10D8j548rucWY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YtpF9voMtiLaVNq4zJdffSD6gNwCXErLsAy0oidNpPJBOE83yzH1r2/xqOk1U58RJ/HWLMToRT4+0uiasMvoQ==" saltValue="exfx/eHXid7sngPMIOyM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8" workbookViewId="0">
      <selection activeCell="U28" sqref="U28"/>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5482671</v>
      </c>
      <c r="AP9" s="262">
        <v>66685</v>
      </c>
      <c r="AQ9" s="263">
        <v>72348</v>
      </c>
      <c r="AR9" s="264">
        <v>-7.8</v>
      </c>
    </row>
    <row r="10" spans="1:46" ht="13.5" customHeight="1" x14ac:dyDescent="0.2">
      <c r="A10" s="247"/>
      <c r="AK10" s="1103" t="s">
        <v>485</v>
      </c>
      <c r="AL10" s="1104"/>
      <c r="AM10" s="1104"/>
      <c r="AN10" s="1105"/>
      <c r="AO10" s="265">
        <v>974398</v>
      </c>
      <c r="AP10" s="265">
        <v>11851</v>
      </c>
      <c r="AQ10" s="266">
        <v>6364</v>
      </c>
      <c r="AR10" s="267">
        <v>86.2</v>
      </c>
    </row>
    <row r="11" spans="1:46" ht="13.5" customHeight="1" x14ac:dyDescent="0.2">
      <c r="A11" s="247"/>
      <c r="AK11" s="1103" t="s">
        <v>486</v>
      </c>
      <c r="AL11" s="1104"/>
      <c r="AM11" s="1104"/>
      <c r="AN11" s="1105"/>
      <c r="AO11" s="265">
        <v>53405</v>
      </c>
      <c r="AP11" s="265">
        <v>650</v>
      </c>
      <c r="AQ11" s="266">
        <v>1262</v>
      </c>
      <c r="AR11" s="267">
        <v>-48.5</v>
      </c>
    </row>
    <row r="12" spans="1:46" ht="13.5" customHeight="1" x14ac:dyDescent="0.2">
      <c r="A12" s="247"/>
      <c r="AK12" s="1103" t="s">
        <v>487</v>
      </c>
      <c r="AL12" s="1104"/>
      <c r="AM12" s="1104"/>
      <c r="AN12" s="1105"/>
      <c r="AO12" s="265" t="s">
        <v>488</v>
      </c>
      <c r="AP12" s="265" t="s">
        <v>488</v>
      </c>
      <c r="AQ12" s="266">
        <v>10</v>
      </c>
      <c r="AR12" s="267" t="s">
        <v>488</v>
      </c>
    </row>
    <row r="13" spans="1:46" ht="13.5" customHeight="1" x14ac:dyDescent="0.2">
      <c r="A13" s="247"/>
      <c r="AK13" s="1103" t="s">
        <v>489</v>
      </c>
      <c r="AL13" s="1104"/>
      <c r="AM13" s="1104"/>
      <c r="AN13" s="1105"/>
      <c r="AO13" s="265">
        <v>194246</v>
      </c>
      <c r="AP13" s="265">
        <v>2363</v>
      </c>
      <c r="AQ13" s="266">
        <v>3257</v>
      </c>
      <c r="AR13" s="267">
        <v>-27.4</v>
      </c>
    </row>
    <row r="14" spans="1:46" ht="13.5" customHeight="1" x14ac:dyDescent="0.2">
      <c r="A14" s="247"/>
      <c r="AK14" s="1103" t="s">
        <v>490</v>
      </c>
      <c r="AL14" s="1104"/>
      <c r="AM14" s="1104"/>
      <c r="AN14" s="1105"/>
      <c r="AO14" s="265">
        <v>167767</v>
      </c>
      <c r="AP14" s="265">
        <v>2041</v>
      </c>
      <c r="AQ14" s="266">
        <v>1617</v>
      </c>
      <c r="AR14" s="267">
        <v>26.2</v>
      </c>
    </row>
    <row r="15" spans="1:46" ht="13.5" customHeight="1" x14ac:dyDescent="0.2">
      <c r="A15" s="247"/>
      <c r="AK15" s="1106" t="s">
        <v>491</v>
      </c>
      <c r="AL15" s="1107"/>
      <c r="AM15" s="1107"/>
      <c r="AN15" s="1108"/>
      <c r="AO15" s="265">
        <v>-304803</v>
      </c>
      <c r="AP15" s="265">
        <v>-3707</v>
      </c>
      <c r="AQ15" s="266">
        <v>-3947</v>
      </c>
      <c r="AR15" s="267">
        <v>-6.1</v>
      </c>
    </row>
    <row r="16" spans="1:46" ht="13.2" x14ac:dyDescent="0.2">
      <c r="A16" s="247"/>
      <c r="AK16" s="1106" t="s">
        <v>177</v>
      </c>
      <c r="AL16" s="1107"/>
      <c r="AM16" s="1107"/>
      <c r="AN16" s="1108"/>
      <c r="AO16" s="265">
        <v>6567684</v>
      </c>
      <c r="AP16" s="265">
        <v>79881</v>
      </c>
      <c r="AQ16" s="266">
        <v>80912</v>
      </c>
      <c r="AR16" s="267">
        <v>-1.3</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6.24</v>
      </c>
      <c r="AP21" s="278">
        <v>6.71</v>
      </c>
      <c r="AQ21" s="279">
        <v>-0.47</v>
      </c>
      <c r="AS21" s="280"/>
      <c r="AT21" s="276"/>
    </row>
    <row r="22" spans="1:46" s="248" customFormat="1" ht="13.2" x14ac:dyDescent="0.2">
      <c r="A22" s="276"/>
      <c r="AK22" s="1109" t="s">
        <v>497</v>
      </c>
      <c r="AL22" s="1110"/>
      <c r="AM22" s="1110"/>
      <c r="AN22" s="1111"/>
      <c r="AO22" s="281">
        <v>100.6</v>
      </c>
      <c r="AP22" s="282">
        <v>98.3</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2907471</v>
      </c>
      <c r="AP32" s="291">
        <v>35363</v>
      </c>
      <c r="AQ32" s="292">
        <v>34344</v>
      </c>
      <c r="AR32" s="293">
        <v>3</v>
      </c>
    </row>
    <row r="33" spans="1:46" ht="13.5" customHeight="1" x14ac:dyDescent="0.2">
      <c r="A33" s="247"/>
      <c r="AK33" s="1117" t="s">
        <v>502</v>
      </c>
      <c r="AL33" s="1118"/>
      <c r="AM33" s="1118"/>
      <c r="AN33" s="1119"/>
      <c r="AO33" s="291" t="s">
        <v>488</v>
      </c>
      <c r="AP33" s="291" t="s">
        <v>488</v>
      </c>
      <c r="AQ33" s="292" t="s">
        <v>488</v>
      </c>
      <c r="AR33" s="293" t="s">
        <v>488</v>
      </c>
    </row>
    <row r="34" spans="1:46" ht="27" customHeight="1" x14ac:dyDescent="0.2">
      <c r="A34" s="247"/>
      <c r="AK34" s="1117" t="s">
        <v>503</v>
      </c>
      <c r="AL34" s="1118"/>
      <c r="AM34" s="1118"/>
      <c r="AN34" s="1119"/>
      <c r="AO34" s="291" t="s">
        <v>488</v>
      </c>
      <c r="AP34" s="291" t="s">
        <v>488</v>
      </c>
      <c r="AQ34" s="292">
        <v>3</v>
      </c>
      <c r="AR34" s="293" t="s">
        <v>488</v>
      </c>
    </row>
    <row r="35" spans="1:46" ht="27" customHeight="1" x14ac:dyDescent="0.2">
      <c r="A35" s="247"/>
      <c r="AK35" s="1117" t="s">
        <v>504</v>
      </c>
      <c r="AL35" s="1118"/>
      <c r="AM35" s="1118"/>
      <c r="AN35" s="1119"/>
      <c r="AO35" s="291">
        <v>490833</v>
      </c>
      <c r="AP35" s="291">
        <v>5970</v>
      </c>
      <c r="AQ35" s="292">
        <v>7806</v>
      </c>
      <c r="AR35" s="293">
        <v>-23.5</v>
      </c>
    </row>
    <row r="36" spans="1:46" ht="27" customHeight="1" x14ac:dyDescent="0.2">
      <c r="A36" s="247"/>
      <c r="AK36" s="1117" t="s">
        <v>505</v>
      </c>
      <c r="AL36" s="1118"/>
      <c r="AM36" s="1118"/>
      <c r="AN36" s="1119"/>
      <c r="AO36" s="291">
        <v>195902</v>
      </c>
      <c r="AP36" s="291">
        <v>2383</v>
      </c>
      <c r="AQ36" s="292">
        <v>1690</v>
      </c>
      <c r="AR36" s="293">
        <v>41</v>
      </c>
    </row>
    <row r="37" spans="1:46" ht="13.5" customHeight="1" x14ac:dyDescent="0.2">
      <c r="A37" s="247"/>
      <c r="AK37" s="1117" t="s">
        <v>506</v>
      </c>
      <c r="AL37" s="1118"/>
      <c r="AM37" s="1118"/>
      <c r="AN37" s="1119"/>
      <c r="AO37" s="291">
        <v>76427</v>
      </c>
      <c r="AP37" s="291">
        <v>930</v>
      </c>
      <c r="AQ37" s="292">
        <v>666</v>
      </c>
      <c r="AR37" s="293">
        <v>39.6</v>
      </c>
    </row>
    <row r="38" spans="1:46" ht="27" customHeight="1" x14ac:dyDescent="0.2">
      <c r="A38" s="247"/>
      <c r="AK38" s="1120" t="s">
        <v>507</v>
      </c>
      <c r="AL38" s="1121"/>
      <c r="AM38" s="1121"/>
      <c r="AN38" s="1122"/>
      <c r="AO38" s="294" t="s">
        <v>488</v>
      </c>
      <c r="AP38" s="294" t="s">
        <v>488</v>
      </c>
      <c r="AQ38" s="295">
        <v>3</v>
      </c>
      <c r="AR38" s="283" t="s">
        <v>488</v>
      </c>
      <c r="AS38" s="290"/>
    </row>
    <row r="39" spans="1:46" ht="13.2" x14ac:dyDescent="0.2">
      <c r="A39" s="247"/>
      <c r="AK39" s="1120" t="s">
        <v>508</v>
      </c>
      <c r="AL39" s="1121"/>
      <c r="AM39" s="1121"/>
      <c r="AN39" s="1122"/>
      <c r="AO39" s="291">
        <v>-889954</v>
      </c>
      <c r="AP39" s="291">
        <v>-10824</v>
      </c>
      <c r="AQ39" s="292">
        <v>-5822</v>
      </c>
      <c r="AR39" s="293">
        <v>85.9</v>
      </c>
      <c r="AS39" s="290"/>
    </row>
    <row r="40" spans="1:46" ht="27" customHeight="1" x14ac:dyDescent="0.2">
      <c r="A40" s="247"/>
      <c r="AK40" s="1117" t="s">
        <v>509</v>
      </c>
      <c r="AL40" s="1118"/>
      <c r="AM40" s="1118"/>
      <c r="AN40" s="1119"/>
      <c r="AO40" s="291">
        <v>-2289235</v>
      </c>
      <c r="AP40" s="291">
        <v>-27843</v>
      </c>
      <c r="AQ40" s="292">
        <v>-26710</v>
      </c>
      <c r="AR40" s="293">
        <v>4.2</v>
      </c>
      <c r="AS40" s="290"/>
    </row>
    <row r="41" spans="1:46" ht="13.2" x14ac:dyDescent="0.2">
      <c r="A41" s="247"/>
      <c r="AK41" s="1123" t="s">
        <v>287</v>
      </c>
      <c r="AL41" s="1124"/>
      <c r="AM41" s="1124"/>
      <c r="AN41" s="1125"/>
      <c r="AO41" s="291">
        <v>491444</v>
      </c>
      <c r="AP41" s="291">
        <v>5977</v>
      </c>
      <c r="AQ41" s="292">
        <v>11979</v>
      </c>
      <c r="AR41" s="293">
        <v>-50.1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3086026</v>
      </c>
      <c r="AN51" s="313">
        <v>38070</v>
      </c>
      <c r="AO51" s="314">
        <v>-17.399999999999999</v>
      </c>
      <c r="AP51" s="315">
        <v>45483</v>
      </c>
      <c r="AQ51" s="316">
        <v>-0.2</v>
      </c>
      <c r="AR51" s="317">
        <v>-17.2</v>
      </c>
    </row>
    <row r="52" spans="1:44" ht="13.2" x14ac:dyDescent="0.2">
      <c r="A52" s="247"/>
      <c r="AK52" s="318"/>
      <c r="AL52" s="319" t="s">
        <v>519</v>
      </c>
      <c r="AM52" s="320">
        <v>1171156</v>
      </c>
      <c r="AN52" s="321">
        <v>14448</v>
      </c>
      <c r="AO52" s="322">
        <v>-52.6</v>
      </c>
      <c r="AP52" s="323">
        <v>24241</v>
      </c>
      <c r="AQ52" s="324">
        <v>0.4</v>
      </c>
      <c r="AR52" s="325">
        <v>-53</v>
      </c>
    </row>
    <row r="53" spans="1:44" ht="13.2" x14ac:dyDescent="0.2">
      <c r="A53" s="247"/>
      <c r="AK53" s="303" t="s">
        <v>520</v>
      </c>
      <c r="AL53" s="304"/>
      <c r="AM53" s="312">
        <v>4843436</v>
      </c>
      <c r="AN53" s="313">
        <v>59671</v>
      </c>
      <c r="AO53" s="314">
        <v>56.7</v>
      </c>
      <c r="AP53" s="315">
        <v>45945</v>
      </c>
      <c r="AQ53" s="316">
        <v>1</v>
      </c>
      <c r="AR53" s="317">
        <v>55.7</v>
      </c>
    </row>
    <row r="54" spans="1:44" ht="13.2" x14ac:dyDescent="0.2">
      <c r="A54" s="247"/>
      <c r="AK54" s="318"/>
      <c r="AL54" s="319" t="s">
        <v>519</v>
      </c>
      <c r="AM54" s="320">
        <v>2470340</v>
      </c>
      <c r="AN54" s="321">
        <v>30435</v>
      </c>
      <c r="AO54" s="322">
        <v>110.7</v>
      </c>
      <c r="AP54" s="323">
        <v>25180</v>
      </c>
      <c r="AQ54" s="324">
        <v>3.9</v>
      </c>
      <c r="AR54" s="325">
        <v>106.8</v>
      </c>
    </row>
    <row r="55" spans="1:44" ht="13.2" x14ac:dyDescent="0.2">
      <c r="A55" s="247"/>
      <c r="AK55" s="303" t="s">
        <v>521</v>
      </c>
      <c r="AL55" s="304"/>
      <c r="AM55" s="312">
        <v>7123226</v>
      </c>
      <c r="AN55" s="313">
        <v>86926</v>
      </c>
      <c r="AO55" s="314">
        <v>45.7</v>
      </c>
      <c r="AP55" s="315">
        <v>44475</v>
      </c>
      <c r="AQ55" s="316">
        <v>-3.2</v>
      </c>
      <c r="AR55" s="317">
        <v>48.9</v>
      </c>
    </row>
    <row r="56" spans="1:44" ht="13.2" x14ac:dyDescent="0.2">
      <c r="A56" s="247"/>
      <c r="AK56" s="318"/>
      <c r="AL56" s="319" t="s">
        <v>519</v>
      </c>
      <c r="AM56" s="320">
        <v>4883049</v>
      </c>
      <c r="AN56" s="321">
        <v>59589</v>
      </c>
      <c r="AO56" s="322">
        <v>95.8</v>
      </c>
      <c r="AP56" s="323">
        <v>24780</v>
      </c>
      <c r="AQ56" s="324">
        <v>-1.6</v>
      </c>
      <c r="AR56" s="325">
        <v>97.4</v>
      </c>
    </row>
    <row r="57" spans="1:44" ht="13.2" x14ac:dyDescent="0.2">
      <c r="A57" s="247"/>
      <c r="AK57" s="303" t="s">
        <v>522</v>
      </c>
      <c r="AL57" s="304"/>
      <c r="AM57" s="312">
        <v>5565796</v>
      </c>
      <c r="AN57" s="313">
        <v>67622</v>
      </c>
      <c r="AO57" s="314">
        <v>-22.2</v>
      </c>
      <c r="AP57" s="315">
        <v>45982</v>
      </c>
      <c r="AQ57" s="316">
        <v>3.4</v>
      </c>
      <c r="AR57" s="317">
        <v>-25.6</v>
      </c>
    </row>
    <row r="58" spans="1:44" ht="13.2" x14ac:dyDescent="0.2">
      <c r="A58" s="247"/>
      <c r="AK58" s="318"/>
      <c r="AL58" s="319" t="s">
        <v>519</v>
      </c>
      <c r="AM58" s="320">
        <v>2437051</v>
      </c>
      <c r="AN58" s="321">
        <v>29609</v>
      </c>
      <c r="AO58" s="322">
        <v>-50.3</v>
      </c>
      <c r="AP58" s="323">
        <v>25583</v>
      </c>
      <c r="AQ58" s="324">
        <v>3.2</v>
      </c>
      <c r="AR58" s="325">
        <v>-53.5</v>
      </c>
    </row>
    <row r="59" spans="1:44" ht="13.2" x14ac:dyDescent="0.2">
      <c r="A59" s="247"/>
      <c r="AK59" s="303" t="s">
        <v>523</v>
      </c>
      <c r="AL59" s="304"/>
      <c r="AM59" s="312">
        <v>5732108</v>
      </c>
      <c r="AN59" s="313">
        <v>69718</v>
      </c>
      <c r="AO59" s="314">
        <v>3.1</v>
      </c>
      <c r="AP59" s="315">
        <v>50538</v>
      </c>
      <c r="AQ59" s="316">
        <v>9.9</v>
      </c>
      <c r="AR59" s="317">
        <v>-6.8</v>
      </c>
    </row>
    <row r="60" spans="1:44" ht="13.2" x14ac:dyDescent="0.2">
      <c r="A60" s="247"/>
      <c r="AK60" s="318"/>
      <c r="AL60" s="319" t="s">
        <v>519</v>
      </c>
      <c r="AM60" s="320">
        <v>4053389</v>
      </c>
      <c r="AN60" s="321">
        <v>49301</v>
      </c>
      <c r="AO60" s="322">
        <v>66.5</v>
      </c>
      <c r="AP60" s="323">
        <v>29053</v>
      </c>
      <c r="AQ60" s="324">
        <v>13.6</v>
      </c>
      <c r="AR60" s="325">
        <v>52.9</v>
      </c>
    </row>
    <row r="61" spans="1:44" ht="13.2" x14ac:dyDescent="0.2">
      <c r="A61" s="247"/>
      <c r="AK61" s="303" t="s">
        <v>524</v>
      </c>
      <c r="AL61" s="326"/>
      <c r="AM61" s="312">
        <v>5270118</v>
      </c>
      <c r="AN61" s="313">
        <v>64401</v>
      </c>
      <c r="AO61" s="314">
        <v>13.2</v>
      </c>
      <c r="AP61" s="315">
        <v>46485</v>
      </c>
      <c r="AQ61" s="327">
        <v>2.2000000000000002</v>
      </c>
      <c r="AR61" s="317">
        <v>11</v>
      </c>
    </row>
    <row r="62" spans="1:44" ht="13.2" x14ac:dyDescent="0.2">
      <c r="A62" s="247"/>
      <c r="AK62" s="318"/>
      <c r="AL62" s="319" t="s">
        <v>519</v>
      </c>
      <c r="AM62" s="320">
        <v>3002997</v>
      </c>
      <c r="AN62" s="321">
        <v>36676</v>
      </c>
      <c r="AO62" s="322">
        <v>34</v>
      </c>
      <c r="AP62" s="323">
        <v>25767</v>
      </c>
      <c r="AQ62" s="324">
        <v>3.9</v>
      </c>
      <c r="AR62" s="325">
        <v>30.1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yGIi5yyvzaRiJSB22vK75/lvtsoBkGbePl7cqSG73cyXzCD4M7+8pXWASXgKVMX8E8ft3KZaSXynparG7/UWQ==" saltValue="A81zurywyPTQWlILQ9W5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BJ91" sqref="BJ9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iyMvLGsrxSmooFsuGMhZljNGBsVELkVhhqw4AXzIxlXpbFyvjXjXSZcR93W68Sw2gZEq06E3igVIxQ2CSIqW/Q==" saltValue="Ohw//xjydeE72AZcgJVv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85" zoomScaleNormal="85" zoomScaleSheetLayoutView="55" workbookViewId="0">
      <selection activeCell="CT97" sqref="CT97"/>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cWFgLr+zoG910Z7Av2gVsvGmNuRbCS2wM23+F9lFN3v98eKy2PeS/hvrDa45+iSM8aP1vo68BsoYAuh7On6/cw==" saltValue="pRiXS6es6ROfqeMp3a8b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18.11</v>
      </c>
      <c r="G47" s="12">
        <v>22.96</v>
      </c>
      <c r="H47" s="12">
        <v>23.95</v>
      </c>
      <c r="I47" s="12">
        <v>22.6</v>
      </c>
      <c r="J47" s="13">
        <v>22.11</v>
      </c>
    </row>
    <row r="48" spans="2:10" ht="57.75" customHeight="1" x14ac:dyDescent="0.2">
      <c r="B48" s="14"/>
      <c r="C48" s="1128" t="s">
        <v>4</v>
      </c>
      <c r="D48" s="1128"/>
      <c r="E48" s="1129"/>
      <c r="F48" s="15">
        <v>8.9499999999999993</v>
      </c>
      <c r="G48" s="16">
        <v>11.15</v>
      </c>
      <c r="H48" s="16">
        <v>10.14</v>
      </c>
      <c r="I48" s="16">
        <v>7.78</v>
      </c>
      <c r="J48" s="17">
        <v>7.66</v>
      </c>
    </row>
    <row r="49" spans="2:10" ht="57.75" customHeight="1" thickBot="1" x14ac:dyDescent="0.25">
      <c r="B49" s="18"/>
      <c r="C49" s="1130" t="s">
        <v>5</v>
      </c>
      <c r="D49" s="1130"/>
      <c r="E49" s="1131"/>
      <c r="F49" s="19">
        <v>4.8</v>
      </c>
      <c r="G49" s="20">
        <v>8.42</v>
      </c>
      <c r="H49" s="20" t="s">
        <v>531</v>
      </c>
      <c r="I49" s="20" t="s">
        <v>532</v>
      </c>
      <c r="J49" s="21">
        <v>0.08</v>
      </c>
    </row>
    <row r="50" spans="2:10" ht="13.2" x14ac:dyDescent="0.2"/>
  </sheetData>
  <sheetProtection algorithmName="SHA-512" hashValue="UcwtAN8Y5Gj5BJn+EIgEEi2v2EntGAqZgGge+Z2ZAkhOw9kW2HEAXGFpFdFHOrlfjKTQDmQWtgqntV1pRaVAhw==" saltValue="HoxPWSncO/TkyAc/uUjN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1709ic</cp:lastModifiedBy>
  <cp:lastPrinted>2026-03-06T05:45:05Z</cp:lastPrinted>
  <dcterms:modified xsi:type="dcterms:W3CDTF">2026-03-10T06:52:03Z</dcterms:modified>
</cp:coreProperties>
</file>