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1397aic\Desktop\"/>
    </mc:Choice>
  </mc:AlternateContent>
  <xr:revisionPtr revIDLastSave="0" documentId="13_ncr:1_{010A3DE4-9CFD-4CCF-83D8-FED85FFD0FD2}" xr6:coauthVersionLast="36" xr6:coauthVersionMax="36" xr10:uidLastSave="{00000000-0000-0000-0000-000000000000}"/>
  <workbookProtection workbookAlgorithmName="SHA-512" workbookHashValue="yDtuZGgNbNxZHcRvU0Vm1YqGVlfwitWh1udRE3FYfAb+Q6GnJTD/kJT6PonUKwLES64oSkN+n96Mtqwhea8f7w==" workbookSaltValue="K4xJ9MGd5fDFcbb93tvAPg==" workbookSpinCount="100000" lockStructure="1"/>
  <bookViews>
    <workbookView xWindow="0" yWindow="0" windowWidth="12600" windowHeight="6924"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V76" i="4" s="1"/>
  <c r="CM7" i="5"/>
  <c r="BZ7" i="5"/>
  <c r="BY7" i="5"/>
  <c r="BX7" i="5"/>
  <c r="BW7" i="5"/>
  <c r="BV7" i="5"/>
  <c r="BU7" i="5"/>
  <c r="BT7" i="5"/>
  <c r="LH52" i="4" s="1"/>
  <c r="BS7" i="5"/>
  <c r="BR7" i="5"/>
  <c r="BQ7" i="5"/>
  <c r="BO7" i="5"/>
  <c r="BN7" i="5"/>
  <c r="BM7" i="5"/>
  <c r="BL7" i="5"/>
  <c r="BK7" i="5"/>
  <c r="EL53" i="4" s="1"/>
  <c r="BJ7" i="5"/>
  <c r="BI7" i="5"/>
  <c r="BH7" i="5"/>
  <c r="BG7" i="5"/>
  <c r="BF7" i="5"/>
  <c r="BD7" i="5"/>
  <c r="BC7" i="5"/>
  <c r="BB7" i="5"/>
  <c r="BG53" i="4" s="1"/>
  <c r="BA7" i="5"/>
  <c r="AZ7" i="5"/>
  <c r="AY7" i="5"/>
  <c r="AX7" i="5"/>
  <c r="AW7" i="5"/>
  <c r="AV7" i="5"/>
  <c r="AU7" i="5"/>
  <c r="AS7" i="5"/>
  <c r="HJ32" i="4" s="1"/>
  <c r="AR7" i="5"/>
  <c r="AQ7" i="5"/>
  <c r="AP7" i="5"/>
  <c r="AO7" i="5"/>
  <c r="AN7" i="5"/>
  <c r="AM7" i="5"/>
  <c r="AL7" i="5"/>
  <c r="AK7" i="5"/>
  <c r="AJ7" i="5"/>
  <c r="AH7" i="5"/>
  <c r="AG7" i="5"/>
  <c r="AF7" i="5"/>
  <c r="AE7" i="5"/>
  <c r="AD7" i="5"/>
  <c r="AC7" i="5"/>
  <c r="AB7" i="5"/>
  <c r="BZ31" i="4" s="1"/>
  <c r="AA7" i="5"/>
  <c r="Z7" i="5"/>
  <c r="Y7" i="5"/>
  <c r="X7" i="5"/>
  <c r="W7" i="5"/>
  <c r="V7" i="5"/>
  <c r="U7" i="5"/>
  <c r="T7" i="5"/>
  <c r="JQ8" i="4" s="1"/>
  <c r="S7" i="5"/>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LH53" i="4"/>
  <c r="KO53" i="4"/>
  <c r="JV53" i="4"/>
  <c r="JC53" i="4"/>
  <c r="HJ53" i="4"/>
  <c r="GQ53" i="4"/>
  <c r="FX53" i="4"/>
  <c r="FE53" i="4"/>
  <c r="CS53" i="4"/>
  <c r="BZ53" i="4"/>
  <c r="AN53" i="4"/>
  <c r="U53" i="4"/>
  <c r="MA52" i="4"/>
  <c r="KO52" i="4"/>
  <c r="JV52" i="4"/>
  <c r="JC52" i="4"/>
  <c r="HJ52" i="4"/>
  <c r="GQ52" i="4"/>
  <c r="FX52" i="4"/>
  <c r="FE52" i="4"/>
  <c r="EL52" i="4"/>
  <c r="CS52" i="4"/>
  <c r="BZ52" i="4"/>
  <c r="BG52" i="4"/>
  <c r="AN52" i="4"/>
  <c r="U52" i="4"/>
  <c r="MA32" i="4"/>
  <c r="LH32" i="4"/>
  <c r="KO32" i="4"/>
  <c r="JV32" i="4"/>
  <c r="GQ32" i="4"/>
  <c r="FX32" i="4"/>
  <c r="FE32" i="4"/>
  <c r="EL32" i="4"/>
  <c r="CS32" i="4"/>
  <c r="BZ32" i="4"/>
  <c r="BG32" i="4"/>
  <c r="AN32" i="4"/>
  <c r="U32" i="4"/>
  <c r="MA31" i="4"/>
  <c r="LH31" i="4"/>
  <c r="KO31" i="4"/>
  <c r="JV31" i="4"/>
  <c r="JC31" i="4"/>
  <c r="HJ31" i="4"/>
  <c r="GQ31" i="4"/>
  <c r="FX31" i="4"/>
  <c r="FE31" i="4"/>
  <c r="EL31" i="4"/>
  <c r="CS31" i="4"/>
  <c r="BG31" i="4"/>
  <c r="AN31" i="4"/>
  <c r="U31" i="4"/>
  <c r="LJ10" i="4"/>
  <c r="JQ10" i="4"/>
  <c r="HX10" i="4"/>
  <c r="DU10" i="4"/>
  <c r="CF10" i="4"/>
  <c r="B10" i="4"/>
  <c r="LJ8" i="4"/>
  <c r="HX8" i="4"/>
  <c r="FJ8" i="4"/>
  <c r="DU8" i="4"/>
  <c r="AQ8" i="4"/>
  <c r="B8" i="4"/>
  <c r="MI76" i="4" l="1"/>
  <c r="HJ51" i="4"/>
  <c r="MA30" i="4"/>
  <c r="MA51" i="4"/>
  <c r="IT76" i="4"/>
  <c r="CS51" i="4"/>
  <c r="HJ30" i="4"/>
  <c r="BZ76" i="4"/>
  <c r="CS30" i="4"/>
  <c r="C11" i="5"/>
  <c r="D11" i="5"/>
  <c r="E11" i="5"/>
  <c r="B11" i="5"/>
  <c r="BK76" i="4" l="1"/>
  <c r="LH51" i="4"/>
  <c r="BZ30" i="4"/>
  <c r="LT76" i="4"/>
  <c r="GQ51" i="4"/>
  <c r="LH30" i="4"/>
  <c r="IE76" i="4"/>
  <c r="BZ51" i="4"/>
  <c r="GQ30" i="4"/>
  <c r="BG30" i="4"/>
  <c r="HP76" i="4"/>
  <c r="BG51" i="4"/>
  <c r="AV76" i="4"/>
  <c r="KO51" i="4"/>
  <c r="FX30" i="4"/>
  <c r="LE76" i="4"/>
  <c r="FX51" i="4"/>
  <c r="KO30" i="4"/>
  <c r="HA76" i="4"/>
  <c r="AN51" i="4"/>
  <c r="FE30" i="4"/>
  <c r="JV30" i="4"/>
  <c r="AN30" i="4"/>
  <c r="KP76" i="4"/>
  <c r="FE51" i="4"/>
  <c r="AG76" i="4"/>
  <c r="JV51" i="4"/>
  <c r="KA76" i="4"/>
  <c r="EL51" i="4"/>
  <c r="JC30" i="4"/>
  <c r="R76" i="4"/>
  <c r="GL76" i="4"/>
  <c r="U51" i="4"/>
  <c r="EL30" i="4"/>
  <c r="JC51" i="4"/>
  <c r="U30"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<sst xmlns="http://schemas.openxmlformats.org/spreadsheetml/2006/main" count="278" uniqueCount="131">
  <si>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</si>
  <si>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</si>
  <si>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</si>
  <si>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</si>
  <si>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</si>
  <si>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</si>
  <si>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</si>
  <si>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</si>
  <si>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</si>
  <si>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</si>
  <si>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</si>
  <si>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</si>
  <si>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</si>
  <si>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</si>
  <si>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</si>
  <si>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</si>
  <si>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</si>
  <si>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</si>
  <si>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</si>
  <si>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</si>
  <si>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</si>
  <si>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</si>
  <si>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</si>
  <si>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</si>
  <si>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</si>
  <si>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</si>
  <si>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</si>
  <si>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</si>
  <si>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</si>
  <si>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</si>
  <si>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</si>
  <si>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</si>
  <si>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</si>
  <si>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</si>
  <si>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</si>
  <si>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</si>
  <si>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</si>
  <si>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</si>
  <si>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</si>
  <si>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</si>
  <si>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</si>
  <si>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</si>
  <si>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</si>
  <si>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</si>
  <si>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</si>
  <si>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</si>
  <si>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</si>
  <si>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</si>
  <si>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</si>
  <si>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</si>
  <si>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</si>
  <si>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</si>
  <si>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</si>
  <si>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</si>
  <si>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</si>
  <si>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</si>
  <si>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</si>
  <si>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</si>
  <si>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</si>
  <si>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</si>
  <si>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</si>
  <si>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</si>
  <si>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</si>
  <si>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</si>
  <si>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</si>
  <si>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</si>
  <si>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</si>
  <si>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</si>
  <si>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</si>
  <si>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</si>
  <si>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</si>
  <si>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</si>
  <si>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</si>
  <si>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</si>
  <si>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</si>
  <si>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</si>
  <si>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</si>
  <si>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</si>
  <si>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</si>
  <si>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</si>
  <si>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</si>
  <si>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</si>
  <si>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</si>
  <si>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</si>
  <si>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</si>
  <si>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</si>
  <si>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</si>
  <si>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</si>
  <si>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</si>
  <si>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</si>
  <si>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</si>
  <si>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</si>
  <si>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</si>
  <si>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</si>
  <si>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</si>
  <si>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</si>
  <si>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</si>
  <si>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</si>
  <si>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</si>
  <si>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</si>
  <si>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</si>
  <si>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</si>
  <si>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</si>
  <si>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</si>
  <si>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</si>
  <si>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</si>
  <si>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</si>
  <si>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</si>
  <si>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</si>
  <si>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長岡京市</t>
  </si>
  <si>
    <t>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</si>
  <si>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</si>
  <si>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</si>
  <si>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</si>
  <si>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</si>
  <si>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</si>
  <si>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</si>
  <si>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</si>
  <si>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</si>
  <si>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</si>
  <si>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</si>
  <si>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</si>
  <si>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</si>
  <si>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</si>
  <si>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</si>
  <si>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</si>
  <si>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</si>
  <si>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他会計からの補助金は0です。
※収益的収支比率、売上高GOP比率、EBITDAは長岡京駅西駐車場と合算した数値となっている。</t>
    <phoneticPr fontId="5"/>
  </si>
  <si>
    <t>当該駐車場の敷地については、独立行政法人 日本高速道路保有・債務返済機構から道路占用許可を受けて使用しており、他の用途への転用は困難です。
当該駐車場に係る借入はないため、支払利息や地方債償還金はありません。また、累積欠損金もありません。</t>
    <phoneticPr fontId="5"/>
  </si>
  <si>
    <t>当該駐車場の稼働率は類似施設よりも低くなっていますが、借入金、累積欠損金及び他会計からの補助金はありません。
敷地については、道路占用許可を受けて使用しており、他の用途への転用や民間への事業譲渡は困難です。
令和2年3月より新型コロナウイルス感染症の影響により利用台数及び駐車料収入が大きく減少しています。</t>
    <rPh sb="36" eb="37">
      <t>オヨ</t>
    </rPh>
    <rPh sb="98" eb="100">
      <t>コンナン</t>
    </rPh>
    <phoneticPr fontId="5"/>
  </si>
  <si>
    <t>鉄道駅に隣接するパーク＆ライド駐車場として整備した駐車場であり、長時間駐車が多いため類似施設よりも稼働率は低くなっていますが、平成27年度には141.5％であったものが、令和元年度には173.2％と改善してます。
なお、令和2年3月は新型コロナウイルス感染症の影響により利用台数が大幅に減少し、稼働率は130％となりました。
また、令和元年度中は約280日間満車状態となっており、実質的な稼働率は高くなっています。</t>
    <rPh sb="63" eb="65">
      <t>ヘイセイ</t>
    </rPh>
    <rPh sb="67" eb="69">
      <t>ネンド</t>
    </rPh>
    <rPh sb="99" eb="101">
      <t>カイゼン</t>
    </rPh>
    <rPh sb="110" eb="112">
      <t>レイワ</t>
    </rPh>
    <rPh sb="113" eb="114">
      <t>ネン</t>
    </rPh>
    <rPh sb="115" eb="116">
      <t>ガツ</t>
    </rPh>
    <rPh sb="117" eb="119">
      <t>シンガタ</t>
    </rPh>
    <rPh sb="126" eb="129">
      <t>カンセンショウ</t>
    </rPh>
    <rPh sb="130" eb="132">
      <t>エイキョウ</t>
    </rPh>
    <rPh sb="135" eb="137">
      <t>リヨウ</t>
    </rPh>
    <rPh sb="137" eb="139">
      <t>ダイスウ</t>
    </rPh>
    <rPh sb="140" eb="142">
      <t>オオハバ</t>
    </rPh>
    <rPh sb="143" eb="145">
      <t>ゲンショウ</t>
    </rPh>
    <rPh sb="147" eb="149">
      <t>カドウ</t>
    </rPh>
    <rPh sb="149" eb="150">
      <t>リツ</t>
    </rPh>
    <rPh sb="166" eb="168">
      <t>レイワ</t>
    </rPh>
    <rPh sb="168" eb="169">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</si>
</sst>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118.9</c:v>
                </c:pt>
                <c:pt idx="1">
                  <c:v>116.9</c:v>
                </c:pt>
                <c:pt idx="2">
                  <c:v>117.9</c:v>
                </c:pt>
                <c:pt idx="3">
                  <c:v>119.7</c:v>
                </c:pt>
                <c:pt idx="4">
                  <c:v>118.5</c:v>
                </c:pt>
              </c:numCache>
            </c:numRef>
          </c:val>
          <c:extLst>
            <c:ext xmlns:c16="http://schemas.microsoft.com/office/drawing/2014/chart" uri="{C3380CC4-5D6E-409C-BE32-E72D297353CC}">
              <c16:uniqueId val="{00000000-B726-4EDD-9AC2-D343B80846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B726-4EDD-9AC2-D343B80846E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E2-4DC9-A922-BD38D1A0DA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28E2-4DC9-A922-BD38D1A0DA9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939A-4B58-865A-72948074362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39A-4B58-865A-72948074362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684-4D08-855F-C6E4497EFEF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684-4D08-855F-C6E4497EFEF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AE5-4B11-9786-CF57282AC68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0AE5-4B11-9786-CF57282AC68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384-4770-B10E-391E495E9D3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1384-4770-B10E-391E495E9D3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141.5</c:v>
                </c:pt>
                <c:pt idx="1">
                  <c:v>153.69999999999999</c:v>
                </c:pt>
                <c:pt idx="2">
                  <c:v>165.9</c:v>
                </c:pt>
                <c:pt idx="3">
                  <c:v>178</c:v>
                </c:pt>
                <c:pt idx="4">
                  <c:v>173.2</c:v>
                </c:pt>
              </c:numCache>
            </c:numRef>
          </c:val>
          <c:extLst>
            <c:ext xmlns:c16="http://schemas.microsoft.com/office/drawing/2014/chart" uri="{C3380CC4-5D6E-409C-BE32-E72D297353CC}">
              <c16:uniqueId val="{00000000-4FFD-4F94-A503-25C99AB165F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4FFD-4F94-A503-25C99AB165F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32</c:v>
                </c:pt>
                <c:pt idx="1">
                  <c:v>30.6</c:v>
                </c:pt>
                <c:pt idx="2">
                  <c:v>31.3</c:v>
                </c:pt>
                <c:pt idx="3">
                  <c:v>31.6</c:v>
                </c:pt>
                <c:pt idx="4">
                  <c:v>31.3</c:v>
                </c:pt>
              </c:numCache>
            </c:numRef>
          </c:val>
          <c:extLst>
            <c:ext xmlns:c16="http://schemas.microsoft.com/office/drawing/2014/chart" uri="{C3380CC4-5D6E-409C-BE32-E72D297353CC}">
              <c16:uniqueId val="{00000000-B53B-4802-A44D-BEB51E005EF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B53B-4802-A44D-BEB51E005EF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61357</c:v>
                </c:pt>
                <c:pt idx="1">
                  <c:v>59098</c:v>
                </c:pt>
                <c:pt idx="2">
                  <c:v>61287</c:v>
                </c:pt>
                <c:pt idx="3">
                  <c:v>66156</c:v>
                </c:pt>
                <c:pt idx="4">
                  <c:v>64373</c:v>
                </c:pt>
              </c:numCache>
            </c:numRef>
          </c:val>
          <c:extLst>
            <c:ext xmlns:c16="http://schemas.microsoft.com/office/drawing/2014/chart" uri="{C3380CC4-5D6E-409C-BE32-E72D297353CC}">
              <c16:uniqueId val="{00000000-87B3-4549-AE6D-B914314966B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87B3-4549-AE6D-B914314966B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43" zoomScaleNormal="100"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京都府長岡京市　西山天王山駅東駐車場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1831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118.9</v>
      </c>
      <c r="V31" s="118"/>
      <c r="W31" s="118"/>
      <c r="X31" s="118"/>
      <c r="Y31" s="118"/>
      <c r="Z31" s="118"/>
      <c r="AA31" s="118"/>
      <c r="AB31" s="118"/>
      <c r="AC31" s="118"/>
      <c r="AD31" s="118"/>
      <c r="AE31" s="118"/>
      <c r="AF31" s="118"/>
      <c r="AG31" s="118"/>
      <c r="AH31" s="118"/>
      <c r="AI31" s="118"/>
      <c r="AJ31" s="118"/>
      <c r="AK31" s="118"/>
      <c r="AL31" s="118"/>
      <c r="AM31" s="118"/>
      <c r="AN31" s="118">
        <f>データ!Z7</f>
        <v>116.9</v>
      </c>
      <c r="AO31" s="118"/>
      <c r="AP31" s="118"/>
      <c r="AQ31" s="118"/>
      <c r="AR31" s="118"/>
      <c r="AS31" s="118"/>
      <c r="AT31" s="118"/>
      <c r="AU31" s="118"/>
      <c r="AV31" s="118"/>
      <c r="AW31" s="118"/>
      <c r="AX31" s="118"/>
      <c r="AY31" s="118"/>
      <c r="AZ31" s="118"/>
      <c r="BA31" s="118"/>
      <c r="BB31" s="118"/>
      <c r="BC31" s="118"/>
      <c r="BD31" s="118"/>
      <c r="BE31" s="118"/>
      <c r="BF31" s="118"/>
      <c r="BG31" s="118">
        <f>データ!AA7</f>
        <v>117.9</v>
      </c>
      <c r="BH31" s="118"/>
      <c r="BI31" s="118"/>
      <c r="BJ31" s="118"/>
      <c r="BK31" s="118"/>
      <c r="BL31" s="118"/>
      <c r="BM31" s="118"/>
      <c r="BN31" s="118"/>
      <c r="BO31" s="118"/>
      <c r="BP31" s="118"/>
      <c r="BQ31" s="118"/>
      <c r="BR31" s="118"/>
      <c r="BS31" s="118"/>
      <c r="BT31" s="118"/>
      <c r="BU31" s="118"/>
      <c r="BV31" s="118"/>
      <c r="BW31" s="118"/>
      <c r="BX31" s="118"/>
      <c r="BY31" s="118"/>
      <c r="BZ31" s="118">
        <f>データ!AB7</f>
        <v>119.7</v>
      </c>
      <c r="CA31" s="118"/>
      <c r="CB31" s="118"/>
      <c r="CC31" s="118"/>
      <c r="CD31" s="118"/>
      <c r="CE31" s="118"/>
      <c r="CF31" s="118"/>
      <c r="CG31" s="118"/>
      <c r="CH31" s="118"/>
      <c r="CI31" s="118"/>
      <c r="CJ31" s="118"/>
      <c r="CK31" s="118"/>
      <c r="CL31" s="118"/>
      <c r="CM31" s="118"/>
      <c r="CN31" s="118"/>
      <c r="CO31" s="118"/>
      <c r="CP31" s="118"/>
      <c r="CQ31" s="118"/>
      <c r="CR31" s="118"/>
      <c r="CS31" s="118">
        <f>データ!AC7</f>
        <v>118.5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141.5</v>
      </c>
      <c r="JD31" s="120"/>
      <c r="JE31" s="120"/>
      <c r="JF31" s="120"/>
      <c r="JG31" s="120"/>
      <c r="JH31" s="120"/>
      <c r="JI31" s="120"/>
      <c r="JJ31" s="120"/>
      <c r="JK31" s="120"/>
      <c r="JL31" s="120"/>
      <c r="JM31" s="120"/>
      <c r="JN31" s="120"/>
      <c r="JO31" s="120"/>
      <c r="JP31" s="120"/>
      <c r="JQ31" s="120"/>
      <c r="JR31" s="120"/>
      <c r="JS31" s="120"/>
      <c r="JT31" s="120"/>
      <c r="JU31" s="121"/>
      <c r="JV31" s="119">
        <f>データ!DL7</f>
        <v>153.69999999999999</v>
      </c>
      <c r="JW31" s="120"/>
      <c r="JX31" s="120"/>
      <c r="JY31" s="120"/>
      <c r="JZ31" s="120"/>
      <c r="KA31" s="120"/>
      <c r="KB31" s="120"/>
      <c r="KC31" s="120"/>
      <c r="KD31" s="120"/>
      <c r="KE31" s="120"/>
      <c r="KF31" s="120"/>
      <c r="KG31" s="120"/>
      <c r="KH31" s="120"/>
      <c r="KI31" s="120"/>
      <c r="KJ31" s="120"/>
      <c r="KK31" s="120"/>
      <c r="KL31" s="120"/>
      <c r="KM31" s="120"/>
      <c r="KN31" s="121"/>
      <c r="KO31" s="119">
        <f>データ!DM7</f>
        <v>165.9</v>
      </c>
      <c r="KP31" s="120"/>
      <c r="KQ31" s="120"/>
      <c r="KR31" s="120"/>
      <c r="KS31" s="120"/>
      <c r="KT31" s="120"/>
      <c r="KU31" s="120"/>
      <c r="KV31" s="120"/>
      <c r="KW31" s="120"/>
      <c r="KX31" s="120"/>
      <c r="KY31" s="120"/>
      <c r="KZ31" s="120"/>
      <c r="LA31" s="120"/>
      <c r="LB31" s="120"/>
      <c r="LC31" s="120"/>
      <c r="LD31" s="120"/>
      <c r="LE31" s="120"/>
      <c r="LF31" s="120"/>
      <c r="LG31" s="121"/>
      <c r="LH31" s="119">
        <f>データ!DN7</f>
        <v>178</v>
      </c>
      <c r="LI31" s="120"/>
      <c r="LJ31" s="120"/>
      <c r="LK31" s="120"/>
      <c r="LL31" s="120"/>
      <c r="LM31" s="120"/>
      <c r="LN31" s="120"/>
      <c r="LO31" s="120"/>
      <c r="LP31" s="120"/>
      <c r="LQ31" s="120"/>
      <c r="LR31" s="120"/>
      <c r="LS31" s="120"/>
      <c r="LT31" s="120"/>
      <c r="LU31" s="120"/>
      <c r="LV31" s="120"/>
      <c r="LW31" s="120"/>
      <c r="LX31" s="120"/>
      <c r="LY31" s="120"/>
      <c r="LZ31" s="121"/>
      <c r="MA31" s="119">
        <f>データ!DO7</f>
        <v>173.2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1" t="s">
        <v>130</v>
      </c>
      <c r="NE49" s="152"/>
      <c r="NF49" s="152"/>
      <c r="NG49" s="152"/>
      <c r="NH49" s="152"/>
      <c r="NI49" s="152"/>
      <c r="NJ49" s="152"/>
      <c r="NK49" s="152"/>
      <c r="NL49" s="152"/>
      <c r="NM49" s="152"/>
      <c r="NN49" s="152"/>
      <c r="NO49" s="152"/>
      <c r="NP49" s="152"/>
      <c r="NQ49" s="152"/>
      <c r="NR49" s="15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51"/>
      <c r="NE50" s="152"/>
      <c r="NF50" s="152"/>
      <c r="NG50" s="152"/>
      <c r="NH50" s="152"/>
      <c r="NI50" s="152"/>
      <c r="NJ50" s="152"/>
      <c r="NK50" s="152"/>
      <c r="NL50" s="152"/>
      <c r="NM50" s="152"/>
      <c r="NN50" s="152"/>
      <c r="NO50" s="152"/>
      <c r="NP50" s="152"/>
      <c r="NQ50" s="152"/>
      <c r="NR50" s="15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51"/>
      <c r="NE51" s="152"/>
      <c r="NF51" s="152"/>
      <c r="NG51" s="152"/>
      <c r="NH51" s="152"/>
      <c r="NI51" s="152"/>
      <c r="NJ51" s="152"/>
      <c r="NK51" s="152"/>
      <c r="NL51" s="152"/>
      <c r="NM51" s="152"/>
      <c r="NN51" s="152"/>
      <c r="NO51" s="152"/>
      <c r="NP51" s="152"/>
      <c r="NQ51" s="152"/>
      <c r="NR51" s="15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32</v>
      </c>
      <c r="EM52" s="118"/>
      <c r="EN52" s="118"/>
      <c r="EO52" s="118"/>
      <c r="EP52" s="118"/>
      <c r="EQ52" s="118"/>
      <c r="ER52" s="118"/>
      <c r="ES52" s="118"/>
      <c r="ET52" s="118"/>
      <c r="EU52" s="118"/>
      <c r="EV52" s="118"/>
      <c r="EW52" s="118"/>
      <c r="EX52" s="118"/>
      <c r="EY52" s="118"/>
      <c r="EZ52" s="118"/>
      <c r="FA52" s="118"/>
      <c r="FB52" s="118"/>
      <c r="FC52" s="118"/>
      <c r="FD52" s="118"/>
      <c r="FE52" s="118">
        <f>データ!BG7</f>
        <v>30.6</v>
      </c>
      <c r="FF52" s="118"/>
      <c r="FG52" s="118"/>
      <c r="FH52" s="118"/>
      <c r="FI52" s="118"/>
      <c r="FJ52" s="118"/>
      <c r="FK52" s="118"/>
      <c r="FL52" s="118"/>
      <c r="FM52" s="118"/>
      <c r="FN52" s="118"/>
      <c r="FO52" s="118"/>
      <c r="FP52" s="118"/>
      <c r="FQ52" s="118"/>
      <c r="FR52" s="118"/>
      <c r="FS52" s="118"/>
      <c r="FT52" s="118"/>
      <c r="FU52" s="118"/>
      <c r="FV52" s="118"/>
      <c r="FW52" s="118"/>
      <c r="FX52" s="118">
        <f>データ!BH7</f>
        <v>31.3</v>
      </c>
      <c r="FY52" s="118"/>
      <c r="FZ52" s="118"/>
      <c r="GA52" s="118"/>
      <c r="GB52" s="118"/>
      <c r="GC52" s="118"/>
      <c r="GD52" s="118"/>
      <c r="GE52" s="118"/>
      <c r="GF52" s="118"/>
      <c r="GG52" s="118"/>
      <c r="GH52" s="118"/>
      <c r="GI52" s="118"/>
      <c r="GJ52" s="118"/>
      <c r="GK52" s="118"/>
      <c r="GL52" s="118"/>
      <c r="GM52" s="118"/>
      <c r="GN52" s="118"/>
      <c r="GO52" s="118"/>
      <c r="GP52" s="118"/>
      <c r="GQ52" s="118">
        <f>データ!BI7</f>
        <v>31.6</v>
      </c>
      <c r="GR52" s="118"/>
      <c r="GS52" s="118"/>
      <c r="GT52" s="118"/>
      <c r="GU52" s="118"/>
      <c r="GV52" s="118"/>
      <c r="GW52" s="118"/>
      <c r="GX52" s="118"/>
      <c r="GY52" s="118"/>
      <c r="GZ52" s="118"/>
      <c r="HA52" s="118"/>
      <c r="HB52" s="118"/>
      <c r="HC52" s="118"/>
      <c r="HD52" s="118"/>
      <c r="HE52" s="118"/>
      <c r="HF52" s="118"/>
      <c r="HG52" s="118"/>
      <c r="HH52" s="118"/>
      <c r="HI52" s="118"/>
      <c r="HJ52" s="118">
        <f>データ!BJ7</f>
        <v>31.3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61357</v>
      </c>
      <c r="JD52" s="125"/>
      <c r="JE52" s="125"/>
      <c r="JF52" s="125"/>
      <c r="JG52" s="125"/>
      <c r="JH52" s="125"/>
      <c r="JI52" s="125"/>
      <c r="JJ52" s="125"/>
      <c r="JK52" s="125"/>
      <c r="JL52" s="125"/>
      <c r="JM52" s="125"/>
      <c r="JN52" s="125"/>
      <c r="JO52" s="125"/>
      <c r="JP52" s="125"/>
      <c r="JQ52" s="125"/>
      <c r="JR52" s="125"/>
      <c r="JS52" s="125"/>
      <c r="JT52" s="125"/>
      <c r="JU52" s="125"/>
      <c r="JV52" s="125">
        <f>データ!BR7</f>
        <v>59098</v>
      </c>
      <c r="JW52" s="125"/>
      <c r="JX52" s="125"/>
      <c r="JY52" s="125"/>
      <c r="JZ52" s="125"/>
      <c r="KA52" s="125"/>
      <c r="KB52" s="125"/>
      <c r="KC52" s="125"/>
      <c r="KD52" s="125"/>
      <c r="KE52" s="125"/>
      <c r="KF52" s="125"/>
      <c r="KG52" s="125"/>
      <c r="KH52" s="125"/>
      <c r="KI52" s="125"/>
      <c r="KJ52" s="125"/>
      <c r="KK52" s="125"/>
      <c r="KL52" s="125"/>
      <c r="KM52" s="125"/>
      <c r="KN52" s="125"/>
      <c r="KO52" s="125">
        <f>データ!BS7</f>
        <v>61287</v>
      </c>
      <c r="KP52" s="125"/>
      <c r="KQ52" s="125"/>
      <c r="KR52" s="125"/>
      <c r="KS52" s="125"/>
      <c r="KT52" s="125"/>
      <c r="KU52" s="125"/>
      <c r="KV52" s="125"/>
      <c r="KW52" s="125"/>
      <c r="KX52" s="125"/>
      <c r="KY52" s="125"/>
      <c r="KZ52" s="125"/>
      <c r="LA52" s="125"/>
      <c r="LB52" s="125"/>
      <c r="LC52" s="125"/>
      <c r="LD52" s="125"/>
      <c r="LE52" s="125"/>
      <c r="LF52" s="125"/>
      <c r="LG52" s="125"/>
      <c r="LH52" s="125">
        <f>データ!BT7</f>
        <v>66156</v>
      </c>
      <c r="LI52" s="125"/>
      <c r="LJ52" s="125"/>
      <c r="LK52" s="125"/>
      <c r="LL52" s="125"/>
      <c r="LM52" s="125"/>
      <c r="LN52" s="125"/>
      <c r="LO52" s="125"/>
      <c r="LP52" s="125"/>
      <c r="LQ52" s="125"/>
      <c r="LR52" s="125"/>
      <c r="LS52" s="125"/>
      <c r="LT52" s="125"/>
      <c r="LU52" s="125"/>
      <c r="LV52" s="125"/>
      <c r="LW52" s="125"/>
      <c r="LX52" s="125"/>
      <c r="LY52" s="125"/>
      <c r="LZ52" s="125"/>
      <c r="MA52" s="125">
        <f>データ!BU7</f>
        <v>64373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51"/>
      <c r="NE52" s="152"/>
      <c r="NF52" s="152"/>
      <c r="NG52" s="152"/>
      <c r="NH52" s="152"/>
      <c r="NI52" s="152"/>
      <c r="NJ52" s="152"/>
      <c r="NK52" s="152"/>
      <c r="NL52" s="152"/>
      <c r="NM52" s="152"/>
      <c r="NN52" s="152"/>
      <c r="NO52" s="152"/>
      <c r="NP52" s="152"/>
      <c r="NQ52" s="152"/>
      <c r="NR52" s="15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51"/>
      <c r="NE53" s="152"/>
      <c r="NF53" s="152"/>
      <c r="NG53" s="152"/>
      <c r="NH53" s="152"/>
      <c r="NI53" s="152"/>
      <c r="NJ53" s="152"/>
      <c r="NK53" s="152"/>
      <c r="NL53" s="152"/>
      <c r="NM53" s="152"/>
      <c r="NN53" s="152"/>
      <c r="NO53" s="152"/>
      <c r="NP53" s="152"/>
      <c r="NQ53" s="152"/>
      <c r="NR53" s="15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51"/>
      <c r="NE54" s="152"/>
      <c r="NF54" s="152"/>
      <c r="NG54" s="152"/>
      <c r="NH54" s="152"/>
      <c r="NI54" s="152"/>
      <c r="NJ54" s="152"/>
      <c r="NK54" s="152"/>
      <c r="NL54" s="152"/>
      <c r="NM54" s="152"/>
      <c r="NN54" s="152"/>
      <c r="NO54" s="152"/>
      <c r="NP54" s="152"/>
      <c r="NQ54" s="152"/>
      <c r="NR54" s="15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51"/>
      <c r="NE55" s="152"/>
      <c r="NF55" s="152"/>
      <c r="NG55" s="152"/>
      <c r="NH55" s="152"/>
      <c r="NI55" s="152"/>
      <c r="NJ55" s="152"/>
      <c r="NK55" s="152"/>
      <c r="NL55" s="152"/>
      <c r="NM55" s="152"/>
      <c r="NN55" s="152"/>
      <c r="NO55" s="152"/>
      <c r="NP55" s="152"/>
      <c r="NQ55" s="152"/>
      <c r="NR55" s="15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51"/>
      <c r="NE56" s="152"/>
      <c r="NF56" s="152"/>
      <c r="NG56" s="152"/>
      <c r="NH56" s="152"/>
      <c r="NI56" s="152"/>
      <c r="NJ56" s="152"/>
      <c r="NK56" s="152"/>
      <c r="NL56" s="152"/>
      <c r="NM56" s="152"/>
      <c r="NN56" s="152"/>
      <c r="NO56" s="152"/>
      <c r="NP56" s="152"/>
      <c r="NQ56" s="152"/>
      <c r="NR56" s="15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51"/>
      <c r="NE57" s="152"/>
      <c r="NF57" s="152"/>
      <c r="NG57" s="152"/>
      <c r="NH57" s="152"/>
      <c r="NI57" s="152"/>
      <c r="NJ57" s="152"/>
      <c r="NK57" s="152"/>
      <c r="NL57" s="152"/>
      <c r="NM57" s="152"/>
      <c r="NN57" s="152"/>
      <c r="NO57" s="152"/>
      <c r="NP57" s="152"/>
      <c r="NQ57" s="152"/>
      <c r="NR57" s="15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51"/>
      <c r="NE58" s="152"/>
      <c r="NF58" s="152"/>
      <c r="NG58" s="152"/>
      <c r="NH58" s="152"/>
      <c r="NI58" s="152"/>
      <c r="NJ58" s="152"/>
      <c r="NK58" s="152"/>
      <c r="NL58" s="152"/>
      <c r="NM58" s="152"/>
      <c r="NN58" s="152"/>
      <c r="NO58" s="152"/>
      <c r="NP58" s="152"/>
      <c r="NQ58" s="152"/>
      <c r="NR58" s="15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51"/>
      <c r="NE59" s="152"/>
      <c r="NF59" s="152"/>
      <c r="NG59" s="152"/>
      <c r="NH59" s="152"/>
      <c r="NI59" s="152"/>
      <c r="NJ59" s="152"/>
      <c r="NK59" s="152"/>
      <c r="NL59" s="152"/>
      <c r="NM59" s="152"/>
      <c r="NN59" s="152"/>
      <c r="NO59" s="152"/>
      <c r="NP59" s="152"/>
      <c r="NQ59" s="152"/>
      <c r="NR59" s="15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51"/>
      <c r="NE60" s="152"/>
      <c r="NF60" s="152"/>
      <c r="NG60" s="152"/>
      <c r="NH60" s="152"/>
      <c r="NI60" s="152"/>
      <c r="NJ60" s="152"/>
      <c r="NK60" s="152"/>
      <c r="NL60" s="152"/>
      <c r="NM60" s="152"/>
      <c r="NN60" s="152"/>
      <c r="NO60" s="152"/>
      <c r="NP60" s="152"/>
      <c r="NQ60" s="152"/>
      <c r="NR60" s="15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51"/>
      <c r="NE61" s="152"/>
      <c r="NF61" s="152"/>
      <c r="NG61" s="152"/>
      <c r="NH61" s="152"/>
      <c r="NI61" s="152"/>
      <c r="NJ61" s="152"/>
      <c r="NK61" s="152"/>
      <c r="NL61" s="152"/>
      <c r="NM61" s="152"/>
      <c r="NN61" s="152"/>
      <c r="NO61" s="152"/>
      <c r="NP61" s="152"/>
      <c r="NQ61" s="152"/>
      <c r="NR61" s="15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51"/>
      <c r="NE62" s="152"/>
      <c r="NF62" s="152"/>
      <c r="NG62" s="152"/>
      <c r="NH62" s="152"/>
      <c r="NI62" s="152"/>
      <c r="NJ62" s="152"/>
      <c r="NK62" s="152"/>
      <c r="NL62" s="152"/>
      <c r="NM62" s="152"/>
      <c r="NN62" s="152"/>
      <c r="NO62" s="152"/>
      <c r="NP62" s="152"/>
      <c r="NQ62" s="152"/>
      <c r="NR62" s="15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51"/>
      <c r="NE63" s="152"/>
      <c r="NF63" s="152"/>
      <c r="NG63" s="152"/>
      <c r="NH63" s="152"/>
      <c r="NI63" s="152"/>
      <c r="NJ63" s="152"/>
      <c r="NK63" s="152"/>
      <c r="NL63" s="152"/>
      <c r="NM63" s="152"/>
      <c r="NN63" s="152"/>
      <c r="NO63" s="152"/>
      <c r="NP63" s="152"/>
      <c r="NQ63" s="152"/>
      <c r="NR63" s="15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4"/>
      <c r="NE64" s="155"/>
      <c r="NF64" s="155"/>
      <c r="NG64" s="155"/>
      <c r="NH64" s="155"/>
      <c r="NI64" s="155"/>
      <c r="NJ64" s="155"/>
      <c r="NK64" s="155"/>
      <c r="NL64" s="155"/>
      <c r="NM64" s="155"/>
      <c r="NN64" s="155"/>
      <c r="NO64" s="155"/>
      <c r="NP64" s="155"/>
      <c r="NQ64" s="155"/>
      <c r="NR64" s="15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211389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Q5XT8inbpkCJ9kOUrdDPOMprVjzGTX5z0wq57iL/cB1WaG7y0bKrWm2S0qDjH5TiM9flkx87fZ5rsi6yZ1jwfw==" saltValue="9sZd5A8u2pDpwAb+cORC2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91</v>
      </c>
      <c r="AN5" s="59" t="s">
        <v>92</v>
      </c>
      <c r="AO5" s="59" t="s">
        <v>93</v>
      </c>
      <c r="AP5" s="59" t="s">
        <v>94</v>
      </c>
      <c r="AQ5" s="59" t="s">
        <v>95</v>
      </c>
      <c r="AR5" s="59" t="s">
        <v>96</v>
      </c>
      <c r="AS5" s="59" t="s">
        <v>97</v>
      </c>
      <c r="AT5" s="59" t="s">
        <v>98</v>
      </c>
      <c r="AU5" s="59" t="s">
        <v>88</v>
      </c>
      <c r="AV5" s="59" t="s">
        <v>100</v>
      </c>
      <c r="AW5" s="59" t="s">
        <v>101</v>
      </c>
      <c r="AX5" s="59" t="s">
        <v>91</v>
      </c>
      <c r="AY5" s="59" t="s">
        <v>102</v>
      </c>
      <c r="AZ5" s="59" t="s">
        <v>93</v>
      </c>
      <c r="BA5" s="59" t="s">
        <v>94</v>
      </c>
      <c r="BB5" s="59" t="s">
        <v>95</v>
      </c>
      <c r="BC5" s="59" t="s">
        <v>96</v>
      </c>
      <c r="BD5" s="59" t="s">
        <v>97</v>
      </c>
      <c r="BE5" s="59" t="s">
        <v>98</v>
      </c>
      <c r="BF5" s="59" t="s">
        <v>88</v>
      </c>
      <c r="BG5" s="59" t="s">
        <v>100</v>
      </c>
      <c r="BH5" s="59" t="s">
        <v>101</v>
      </c>
      <c r="BI5" s="59" t="s">
        <v>103</v>
      </c>
      <c r="BJ5" s="59" t="s">
        <v>92</v>
      </c>
      <c r="BK5" s="59" t="s">
        <v>93</v>
      </c>
      <c r="BL5" s="59" t="s">
        <v>94</v>
      </c>
      <c r="BM5" s="59" t="s">
        <v>95</v>
      </c>
      <c r="BN5" s="59" t="s">
        <v>96</v>
      </c>
      <c r="BO5" s="59" t="s">
        <v>97</v>
      </c>
      <c r="BP5" s="59" t="s">
        <v>98</v>
      </c>
      <c r="BQ5" s="59" t="s">
        <v>99</v>
      </c>
      <c r="BR5" s="59" t="s">
        <v>100</v>
      </c>
      <c r="BS5" s="59" t="s">
        <v>90</v>
      </c>
      <c r="BT5" s="59" t="s">
        <v>103</v>
      </c>
      <c r="BU5" s="59" t="s">
        <v>92</v>
      </c>
      <c r="BV5" s="59" t="s">
        <v>93</v>
      </c>
      <c r="BW5" s="59" t="s">
        <v>94</v>
      </c>
      <c r="BX5" s="59" t="s">
        <v>95</v>
      </c>
      <c r="BY5" s="59" t="s">
        <v>96</v>
      </c>
      <c r="BZ5" s="59" t="s">
        <v>97</v>
      </c>
      <c r="CA5" s="59" t="s">
        <v>98</v>
      </c>
      <c r="CB5" s="59" t="s">
        <v>88</v>
      </c>
      <c r="CC5" s="59" t="s">
        <v>89</v>
      </c>
      <c r="CD5" s="59" t="s">
        <v>101</v>
      </c>
      <c r="CE5" s="59" t="s">
        <v>103</v>
      </c>
      <c r="CF5" s="59" t="s">
        <v>102</v>
      </c>
      <c r="CG5" s="59" t="s">
        <v>93</v>
      </c>
      <c r="CH5" s="59" t="s">
        <v>94</v>
      </c>
      <c r="CI5" s="59" t="s">
        <v>95</v>
      </c>
      <c r="CJ5" s="59" t="s">
        <v>96</v>
      </c>
      <c r="CK5" s="59" t="s">
        <v>97</v>
      </c>
      <c r="CL5" s="59" t="s">
        <v>98</v>
      </c>
      <c r="CM5" s="150"/>
      <c r="CN5" s="150"/>
      <c r="CO5" s="59" t="s">
        <v>88</v>
      </c>
      <c r="CP5" s="59" t="s">
        <v>100</v>
      </c>
      <c r="CQ5" s="59" t="s">
        <v>101</v>
      </c>
      <c r="CR5" s="59" t="s">
        <v>103</v>
      </c>
      <c r="CS5" s="59" t="s">
        <v>102</v>
      </c>
      <c r="CT5" s="59" t="s">
        <v>93</v>
      </c>
      <c r="CU5" s="59" t="s">
        <v>94</v>
      </c>
      <c r="CV5" s="59" t="s">
        <v>95</v>
      </c>
      <c r="CW5" s="59" t="s">
        <v>96</v>
      </c>
      <c r="CX5" s="59" t="s">
        <v>97</v>
      </c>
      <c r="CY5" s="59" t="s">
        <v>98</v>
      </c>
      <c r="CZ5" s="59" t="s">
        <v>88</v>
      </c>
      <c r="DA5" s="59" t="s">
        <v>89</v>
      </c>
      <c r="DB5" s="59" t="s">
        <v>101</v>
      </c>
      <c r="DC5" s="59" t="s">
        <v>103</v>
      </c>
      <c r="DD5" s="59" t="s">
        <v>92</v>
      </c>
      <c r="DE5" s="59" t="s">
        <v>93</v>
      </c>
      <c r="DF5" s="59" t="s">
        <v>94</v>
      </c>
      <c r="DG5" s="59" t="s">
        <v>95</v>
      </c>
      <c r="DH5" s="59" t="s">
        <v>96</v>
      </c>
      <c r="DI5" s="59" t="s">
        <v>97</v>
      </c>
      <c r="DJ5" s="59" t="s">
        <v>35</v>
      </c>
      <c r="DK5" s="59" t="s">
        <v>88</v>
      </c>
      <c r="DL5" s="59" t="s">
        <v>100</v>
      </c>
      <c r="DM5" s="59" t="s">
        <v>101</v>
      </c>
      <c r="DN5" s="59" t="s">
        <v>91</v>
      </c>
      <c r="DO5" s="59" t="s">
        <v>92</v>
      </c>
      <c r="DP5" s="59" t="s">
        <v>93</v>
      </c>
      <c r="DQ5" s="59" t="s">
        <v>94</v>
      </c>
      <c r="DR5" s="59" t="s">
        <v>95</v>
      </c>
      <c r="DS5" s="59" t="s">
        <v>96</v>
      </c>
      <c r="DT5" s="59" t="s">
        <v>97</v>
      </c>
      <c r="DU5" s="59" t="s">
        <v>98</v>
      </c>
    </row>
    <row r="6" spans="1:125" s="66" customFormat="1" x14ac:dyDescent="0.2">
      <c r="A6" s="49" t="s">
        <v>104</v>
      </c>
      <c r="B6" s="60">
        <f>B8</f>
        <v>2019</v>
      </c>
      <c r="C6" s="60">
        <f t="shared" ref="C6:X6" si="1">C8</f>
        <v>262099</v>
      </c>
      <c r="D6" s="60">
        <f t="shared" si="1"/>
        <v>47</v>
      </c>
      <c r="E6" s="60">
        <f t="shared" si="1"/>
        <v>14</v>
      </c>
      <c r="F6" s="60">
        <f t="shared" si="1"/>
        <v>0</v>
      </c>
      <c r="G6" s="60">
        <f t="shared" si="1"/>
        <v>2</v>
      </c>
      <c r="H6" s="60" t="str">
        <f>SUBSTITUTE(H8,"　","")</f>
        <v>京都府長岡京市</v>
      </c>
      <c r="I6" s="60" t="str">
        <f t="shared" si="1"/>
        <v>西山天王山駅東駐車場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6</v>
      </c>
      <c r="S6" s="62" t="str">
        <f t="shared" si="1"/>
        <v>駅</v>
      </c>
      <c r="T6" s="62" t="str">
        <f t="shared" si="1"/>
        <v>無</v>
      </c>
      <c r="U6" s="63">
        <f t="shared" si="1"/>
        <v>1831</v>
      </c>
      <c r="V6" s="63">
        <f t="shared" si="1"/>
        <v>41</v>
      </c>
      <c r="W6" s="63">
        <f t="shared" si="1"/>
        <v>200</v>
      </c>
      <c r="X6" s="62" t="str">
        <f t="shared" si="1"/>
        <v>利用料金制</v>
      </c>
      <c r="Y6" s="64">
        <f>IF(Y8="-",NA(),Y8)</f>
        <v>118.9</v>
      </c>
      <c r="Z6" s="64">
        <f t="shared" ref="Z6:AH6" si="2">IF(Z8="-",NA(),Z8)</f>
        <v>116.9</v>
      </c>
      <c r="AA6" s="64">
        <f t="shared" si="2"/>
        <v>117.9</v>
      </c>
      <c r="AB6" s="64">
        <f t="shared" si="2"/>
        <v>119.7</v>
      </c>
      <c r="AC6" s="64">
        <f t="shared" si="2"/>
        <v>118.5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32</v>
      </c>
      <c r="BG6" s="64">
        <f t="shared" ref="BG6:BO6" si="5">IF(BG8="-",NA(),BG8)</f>
        <v>30.6</v>
      </c>
      <c r="BH6" s="64">
        <f t="shared" si="5"/>
        <v>31.3</v>
      </c>
      <c r="BI6" s="64">
        <f t="shared" si="5"/>
        <v>31.6</v>
      </c>
      <c r="BJ6" s="64">
        <f t="shared" si="5"/>
        <v>31.3</v>
      </c>
      <c r="BK6" s="64">
        <f t="shared" si="5"/>
        <v>38.200000000000003</v>
      </c>
      <c r="BL6" s="64">
        <f t="shared" si="5"/>
        <v>34.6</v>
      </c>
      <c r="BM6" s="64">
        <f t="shared" si="5"/>
        <v>37.6</v>
      </c>
      <c r="BN6" s="64">
        <f t="shared" si="5"/>
        <v>30.2</v>
      </c>
      <c r="BO6" s="64">
        <f t="shared" si="5"/>
        <v>33.9</v>
      </c>
      <c r="BP6" s="61" t="str">
        <f>IF(BP8="-","",IF(BP8="-","【-】","【"&amp;SUBSTITUTE(TEXT(BP8,"#,##0.0"),"-","△")&amp;"】"))</f>
        <v>【20.8】</v>
      </c>
      <c r="BQ6" s="65">
        <f>IF(BQ8="-",NA(),BQ8)</f>
        <v>61357</v>
      </c>
      <c r="BR6" s="65">
        <f t="shared" ref="BR6:BZ6" si="6">IF(BR8="-",NA(),BR8)</f>
        <v>59098</v>
      </c>
      <c r="BS6" s="65">
        <f t="shared" si="6"/>
        <v>61287</v>
      </c>
      <c r="BT6" s="65">
        <f t="shared" si="6"/>
        <v>66156</v>
      </c>
      <c r="BU6" s="65">
        <f t="shared" si="6"/>
        <v>64373</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105</v>
      </c>
      <c r="CM6" s="63">
        <f t="shared" ref="CM6:CN6" si="7">CM8</f>
        <v>211389</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141.5</v>
      </c>
      <c r="DL6" s="64">
        <f t="shared" ref="DL6:DT6" si="9">IF(DL8="-",NA(),DL8)</f>
        <v>153.69999999999999</v>
      </c>
      <c r="DM6" s="64">
        <f t="shared" si="9"/>
        <v>165.9</v>
      </c>
      <c r="DN6" s="64">
        <f t="shared" si="9"/>
        <v>178</v>
      </c>
      <c r="DO6" s="64">
        <f t="shared" si="9"/>
        <v>173.2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2">
      <c r="A7" s="49" t="s">
        <v>106</v>
      </c>
      <c r="B7" s="60">
        <f t="shared" ref="B7:X7" si="10">B8</f>
        <v>2019</v>
      </c>
      <c r="C7" s="60">
        <f t="shared" si="10"/>
        <v>262099</v>
      </c>
      <c r="D7" s="60">
        <f t="shared" si="10"/>
        <v>47</v>
      </c>
      <c r="E7" s="60">
        <f t="shared" si="10"/>
        <v>14</v>
      </c>
      <c r="F7" s="60">
        <f t="shared" si="10"/>
        <v>0</v>
      </c>
      <c r="G7" s="60">
        <f t="shared" si="10"/>
        <v>2</v>
      </c>
      <c r="H7" s="60" t="str">
        <f t="shared" si="10"/>
        <v>京都府　長岡京市</v>
      </c>
      <c r="I7" s="60" t="str">
        <f t="shared" si="10"/>
        <v>西山天王山駅東駐車場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6</v>
      </c>
      <c r="S7" s="62" t="str">
        <f t="shared" si="10"/>
        <v>駅</v>
      </c>
      <c r="T7" s="62" t="str">
        <f t="shared" si="10"/>
        <v>無</v>
      </c>
      <c r="U7" s="63">
        <f t="shared" si="10"/>
        <v>1831</v>
      </c>
      <c r="V7" s="63">
        <f t="shared" si="10"/>
        <v>41</v>
      </c>
      <c r="W7" s="63">
        <f t="shared" si="10"/>
        <v>200</v>
      </c>
      <c r="X7" s="62" t="str">
        <f t="shared" si="10"/>
        <v>利用料金制</v>
      </c>
      <c r="Y7" s="64">
        <f>Y8</f>
        <v>118.9</v>
      </c>
      <c r="Z7" s="64">
        <f t="shared" ref="Z7:AH7" si="11">Z8</f>
        <v>116.9</v>
      </c>
      <c r="AA7" s="64">
        <f t="shared" si="11"/>
        <v>117.9</v>
      </c>
      <c r="AB7" s="64">
        <f t="shared" si="11"/>
        <v>119.7</v>
      </c>
      <c r="AC7" s="64">
        <f t="shared" si="11"/>
        <v>118.5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32</v>
      </c>
      <c r="BG7" s="64">
        <f t="shared" ref="BG7:BO7" si="14">BG8</f>
        <v>30.6</v>
      </c>
      <c r="BH7" s="64">
        <f t="shared" si="14"/>
        <v>31.3</v>
      </c>
      <c r="BI7" s="64">
        <f t="shared" si="14"/>
        <v>31.6</v>
      </c>
      <c r="BJ7" s="64">
        <f t="shared" si="14"/>
        <v>31.3</v>
      </c>
      <c r="BK7" s="64">
        <f t="shared" si="14"/>
        <v>38.200000000000003</v>
      </c>
      <c r="BL7" s="64">
        <f t="shared" si="14"/>
        <v>34.6</v>
      </c>
      <c r="BM7" s="64">
        <f t="shared" si="14"/>
        <v>37.6</v>
      </c>
      <c r="BN7" s="64">
        <f t="shared" si="14"/>
        <v>30.2</v>
      </c>
      <c r="BO7" s="64">
        <f t="shared" si="14"/>
        <v>33.9</v>
      </c>
      <c r="BP7" s="61"/>
      <c r="BQ7" s="65">
        <f>BQ8</f>
        <v>61357</v>
      </c>
      <c r="BR7" s="65">
        <f t="shared" ref="BR7:BZ7" si="15">BR8</f>
        <v>59098</v>
      </c>
      <c r="BS7" s="65">
        <f t="shared" si="15"/>
        <v>61287</v>
      </c>
      <c r="BT7" s="65">
        <f t="shared" si="15"/>
        <v>66156</v>
      </c>
      <c r="BU7" s="65">
        <f t="shared" si="15"/>
        <v>64373</v>
      </c>
      <c r="BV7" s="65">
        <f t="shared" si="15"/>
        <v>6967</v>
      </c>
      <c r="BW7" s="65">
        <f t="shared" si="15"/>
        <v>7138</v>
      </c>
      <c r="BX7" s="65">
        <f t="shared" si="15"/>
        <v>8131</v>
      </c>
      <c r="BY7" s="65">
        <f t="shared" si="15"/>
        <v>8076</v>
      </c>
      <c r="BZ7" s="65">
        <f t="shared" si="15"/>
        <v>8265</v>
      </c>
      <c r="CA7" s="63"/>
      <c r="CB7" s="64" t="s">
        <v>107</v>
      </c>
      <c r="CC7" s="64" t="s">
        <v>107</v>
      </c>
      <c r="CD7" s="64" t="s">
        <v>107</v>
      </c>
      <c r="CE7" s="64" t="s">
        <v>107</v>
      </c>
      <c r="CF7" s="64" t="s">
        <v>107</v>
      </c>
      <c r="CG7" s="64" t="s">
        <v>107</v>
      </c>
      <c r="CH7" s="64" t="s">
        <v>107</v>
      </c>
      <c r="CI7" s="64" t="s">
        <v>107</v>
      </c>
      <c r="CJ7" s="64" t="s">
        <v>107</v>
      </c>
      <c r="CK7" s="64" t="s">
        <v>108</v>
      </c>
      <c r="CL7" s="61"/>
      <c r="CM7" s="63">
        <f>CM8</f>
        <v>211389</v>
      </c>
      <c r="CN7" s="63">
        <f>CN8</f>
        <v>0</v>
      </c>
      <c r="CO7" s="64" t="s">
        <v>107</v>
      </c>
      <c r="CP7" s="64" t="s">
        <v>107</v>
      </c>
      <c r="CQ7" s="64" t="s">
        <v>107</v>
      </c>
      <c r="CR7" s="64" t="s">
        <v>107</v>
      </c>
      <c r="CS7" s="64" t="s">
        <v>107</v>
      </c>
      <c r="CT7" s="64" t="s">
        <v>107</v>
      </c>
      <c r="CU7" s="64" t="s">
        <v>107</v>
      </c>
      <c r="CV7" s="64" t="s">
        <v>107</v>
      </c>
      <c r="CW7" s="64" t="s">
        <v>107</v>
      </c>
      <c r="CX7" s="64" t="s">
        <v>108</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141.5</v>
      </c>
      <c r="DL7" s="64">
        <f t="shared" ref="DL7:DT7" si="17">DL8</f>
        <v>153.69999999999999</v>
      </c>
      <c r="DM7" s="64">
        <f t="shared" si="17"/>
        <v>165.9</v>
      </c>
      <c r="DN7" s="64">
        <f t="shared" si="17"/>
        <v>178</v>
      </c>
      <c r="DO7" s="64">
        <f t="shared" si="17"/>
        <v>173.2</v>
      </c>
      <c r="DP7" s="64">
        <f t="shared" si="17"/>
        <v>269</v>
      </c>
      <c r="DQ7" s="64">
        <f t="shared" si="17"/>
        <v>276.60000000000002</v>
      </c>
      <c r="DR7" s="64">
        <f t="shared" si="17"/>
        <v>274.8</v>
      </c>
      <c r="DS7" s="64">
        <f t="shared" si="17"/>
        <v>275.5</v>
      </c>
      <c r="DT7" s="64">
        <f t="shared" si="17"/>
        <v>289.2</v>
      </c>
      <c r="DU7" s="61"/>
    </row>
    <row r="8" spans="1:125" s="66" customFormat="1" x14ac:dyDescent="0.2">
      <c r="A8" s="49"/>
      <c r="B8" s="67">
        <v>2019</v>
      </c>
      <c r="C8" s="67">
        <v>262099</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6</v>
      </c>
      <c r="S8" s="69" t="s">
        <v>119</v>
      </c>
      <c r="T8" s="69" t="s">
        <v>120</v>
      </c>
      <c r="U8" s="70">
        <v>1831</v>
      </c>
      <c r="V8" s="70">
        <v>41</v>
      </c>
      <c r="W8" s="70">
        <v>200</v>
      </c>
      <c r="X8" s="69" t="s">
        <v>121</v>
      </c>
      <c r="Y8" s="71">
        <v>118.9</v>
      </c>
      <c r="Z8" s="71">
        <v>116.9</v>
      </c>
      <c r="AA8" s="71">
        <v>117.9</v>
      </c>
      <c r="AB8" s="71">
        <v>119.7</v>
      </c>
      <c r="AC8" s="71">
        <v>118.5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32</v>
      </c>
      <c r="BG8" s="71">
        <v>30.6</v>
      </c>
      <c r="BH8" s="71">
        <v>31.3</v>
      </c>
      <c r="BI8" s="71">
        <v>31.6</v>
      </c>
      <c r="BJ8" s="71">
        <v>31.3</v>
      </c>
      <c r="BK8" s="71">
        <v>38.200000000000003</v>
      </c>
      <c r="BL8" s="71">
        <v>34.6</v>
      </c>
      <c r="BM8" s="71">
        <v>37.6</v>
      </c>
      <c r="BN8" s="71">
        <v>30.2</v>
      </c>
      <c r="BO8" s="71">
        <v>33.9</v>
      </c>
      <c r="BP8" s="68">
        <v>20.8</v>
      </c>
      <c r="BQ8" s="72">
        <v>61357</v>
      </c>
      <c r="BR8" s="72">
        <v>59098</v>
      </c>
      <c r="BS8" s="72">
        <v>61287</v>
      </c>
      <c r="BT8" s="73">
        <v>66156</v>
      </c>
      <c r="BU8" s="73">
        <v>64373</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211389</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70.5</v>
      </c>
      <c r="DF8" s="71">
        <v>59.2</v>
      </c>
      <c r="DG8" s="71">
        <v>62.4</v>
      </c>
      <c r="DH8" s="71">
        <v>83.1</v>
      </c>
      <c r="DI8" s="71">
        <v>54.7</v>
      </c>
      <c r="DJ8" s="68">
        <v>425.4</v>
      </c>
      <c r="DK8" s="71">
        <v>141.5</v>
      </c>
      <c r="DL8" s="71">
        <v>153.69999999999999</v>
      </c>
      <c r="DM8" s="71">
        <v>165.9</v>
      </c>
      <c r="DN8" s="71">
        <v>178</v>
      </c>
      <c r="DO8" s="71">
        <v>173.2</v>
      </c>
      <c r="DP8" s="71">
        <v>269</v>
      </c>
      <c r="DQ8" s="71">
        <v>276.60000000000002</v>
      </c>
      <c r="DR8" s="71">
        <v>274.8</v>
      </c>
      <c r="DS8" s="71">
        <v>275.5</v>
      </c>
      <c r="DT8" s="71">
        <v>289.2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2021-03-01T00:28:11Z</dcterms:modified>
</cp:coreProperties>
</file>