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８月" sheetId="1" r:id="rId1"/>
  </sheets>
  <externalReferences>
    <externalReference r:id="rId2"/>
    <externalReference r:id="rId3"/>
  </externalReferences>
  <definedNames>
    <definedName name="record1">[2]!record1</definedName>
    <definedName name="ダイアログ">[2]!ダイアログ</definedName>
    <definedName name="工種">"工種"</definedName>
    <definedName name="終了">[2]!終了</definedName>
    <definedName name="範囲">#REF!</definedName>
  </definedNames>
  <calcPr calcId="145621"/>
</workbook>
</file>

<file path=xl/calcChain.xml><?xml version="1.0" encoding="utf-8"?>
<calcChain xmlns="http://schemas.openxmlformats.org/spreadsheetml/2006/main">
  <c r="K21" i="1" l="1"/>
  <c r="O20" i="1"/>
  <c r="N20" i="1" s="1"/>
  <c r="C20" i="1"/>
  <c r="O19" i="1"/>
  <c r="N19" i="1"/>
  <c r="L19" i="1"/>
  <c r="K19" i="1"/>
  <c r="M19" i="1" s="1"/>
  <c r="H19" i="1"/>
  <c r="F19" i="1"/>
  <c r="G19" i="1" s="1"/>
  <c r="E19" i="1"/>
  <c r="C19" i="1"/>
  <c r="O18" i="1"/>
  <c r="N18" i="1"/>
  <c r="N21" i="1" s="1"/>
  <c r="L18" i="1"/>
  <c r="L21" i="1" s="1"/>
  <c r="K18" i="1"/>
  <c r="M18" i="1" s="1"/>
  <c r="M21" i="1" s="1"/>
  <c r="H18" i="1"/>
  <c r="F18" i="1"/>
  <c r="F21" i="1" s="1"/>
  <c r="E18" i="1"/>
  <c r="E21" i="1" s="1"/>
  <c r="C18" i="1"/>
  <c r="C21" i="1" s="1"/>
  <c r="O16" i="1"/>
  <c r="N16" i="1"/>
  <c r="L16" i="1"/>
  <c r="K16" i="1"/>
  <c r="M16" i="1" s="1"/>
  <c r="H16" i="1"/>
  <c r="F16" i="1"/>
  <c r="G16" i="1" s="1"/>
  <c r="E16" i="1"/>
  <c r="C16" i="1"/>
  <c r="O15" i="1"/>
  <c r="O17" i="1" s="1"/>
  <c r="N15" i="1"/>
  <c r="N17" i="1" s="1"/>
  <c r="L15" i="1"/>
  <c r="L17" i="1" s="1"/>
  <c r="K15" i="1"/>
  <c r="M15" i="1" s="1"/>
  <c r="M17" i="1" s="1"/>
  <c r="H15" i="1"/>
  <c r="F15" i="1"/>
  <c r="F17" i="1" s="1"/>
  <c r="E15" i="1"/>
  <c r="E17" i="1" s="1"/>
  <c r="C15" i="1"/>
  <c r="C17" i="1" s="1"/>
  <c r="O13" i="1"/>
  <c r="N13" i="1"/>
  <c r="L13" i="1"/>
  <c r="K13" i="1"/>
  <c r="M13" i="1" s="1"/>
  <c r="M10" i="1" s="1"/>
  <c r="H13" i="1"/>
  <c r="F13" i="1"/>
  <c r="G13" i="1" s="1"/>
  <c r="G10" i="1" s="1"/>
  <c r="E13" i="1"/>
  <c r="C13" i="1"/>
  <c r="O12" i="1"/>
  <c r="O14" i="1" s="1"/>
  <c r="N12" i="1"/>
  <c r="N14" i="1" s="1"/>
  <c r="L12" i="1"/>
  <c r="L14" i="1" s="1"/>
  <c r="K12" i="1"/>
  <c r="M12" i="1" s="1"/>
  <c r="H12" i="1"/>
  <c r="F12" i="1"/>
  <c r="G12" i="1" s="1"/>
  <c r="E12" i="1"/>
  <c r="E14" i="1" s="1"/>
  <c r="C12" i="1"/>
  <c r="C14" i="1" s="1"/>
  <c r="O10" i="1"/>
  <c r="N10" i="1"/>
  <c r="L10" i="1"/>
  <c r="K10" i="1"/>
  <c r="H10" i="1"/>
  <c r="F10" i="1"/>
  <c r="E10" i="1"/>
  <c r="C10" i="1"/>
  <c r="O9" i="1"/>
  <c r="O11" i="1" s="1"/>
  <c r="N9" i="1"/>
  <c r="N11" i="1" s="1"/>
  <c r="L9" i="1"/>
  <c r="L11" i="1" s="1"/>
  <c r="K9" i="1"/>
  <c r="K11" i="1" s="1"/>
  <c r="H9" i="1"/>
  <c r="H11" i="1" s="1"/>
  <c r="F9" i="1"/>
  <c r="F11" i="1" s="1"/>
  <c r="E9" i="1"/>
  <c r="E11" i="1" s="1"/>
  <c r="C9" i="1"/>
  <c r="C11" i="1" s="1"/>
  <c r="O7" i="1"/>
  <c r="C7" i="1"/>
  <c r="J19" i="1" l="1"/>
  <c r="I19" i="1" s="1"/>
  <c r="I16" i="1"/>
  <c r="G9" i="1"/>
  <c r="G11" i="1" s="1"/>
  <c r="J12" i="1"/>
  <c r="G14" i="1"/>
  <c r="J13" i="1"/>
  <c r="J16" i="1"/>
  <c r="M14" i="1"/>
  <c r="M9" i="1"/>
  <c r="M11" i="1" s="1"/>
  <c r="F14" i="1"/>
  <c r="O21" i="1"/>
  <c r="K14" i="1"/>
  <c r="G15" i="1"/>
  <c r="K17" i="1"/>
  <c r="G18" i="1"/>
  <c r="G21" i="1" s="1"/>
  <c r="J21" i="1" s="1"/>
  <c r="H21" i="1"/>
  <c r="H14" i="1"/>
  <c r="H17" i="1"/>
  <c r="J18" i="1"/>
  <c r="I18" i="1" s="1"/>
  <c r="I21" i="1" l="1"/>
  <c r="J14" i="1"/>
  <c r="J10" i="1"/>
  <c r="I13" i="1"/>
  <c r="I10" i="1" s="1"/>
  <c r="J15" i="1"/>
  <c r="G17" i="1"/>
  <c r="I12" i="1"/>
  <c r="J17" i="1" l="1"/>
  <c r="I15" i="1"/>
  <c r="I17" i="1" s="1"/>
  <c r="I14" i="1"/>
  <c r="J9" i="1"/>
  <c r="J11" i="1" s="1"/>
  <c r="I9" i="1" l="1"/>
  <c r="I11" i="1" s="1"/>
</calcChain>
</file>

<file path=xl/sharedStrings.xml><?xml version="1.0" encoding="utf-8"?>
<sst xmlns="http://schemas.openxmlformats.org/spreadsheetml/2006/main" count="48" uniqueCount="35">
  <si>
    <t>　</t>
    <phoneticPr fontId="3"/>
  </si>
  <si>
    <t>　　　　　住　民　基　本　台　帳　人　口　結　果　報　告</t>
    <phoneticPr fontId="3"/>
  </si>
  <si>
    <t>　（　総　括　表　）</t>
  </si>
  <si>
    <t>8　月　分</t>
  </si>
  <si>
    <t>区　　　　　　　　分</t>
  </si>
  <si>
    <t>8月 1日</t>
    <rPh sb="1" eb="2">
      <t>ガツ</t>
    </rPh>
    <rPh sb="4" eb="5">
      <t>ニチ</t>
    </rPh>
    <phoneticPr fontId="3"/>
  </si>
  <si>
    <t>自　　　然　　　動　　　態</t>
  </si>
  <si>
    <t>社　　　会　　　動　　　態</t>
  </si>
  <si>
    <t>そ　　　　　の　　　　　他</t>
  </si>
  <si>
    <t>差引増減</t>
  </si>
  <si>
    <t>9月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</si>
  <si>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</si>
  <si>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</si>
  <si>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</si>
  <si>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</si>
  <si>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</si>
  <si>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</si>
  <si>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</si>
  <si>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</si>
  <si>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</si>
  <si>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</si>
  <si>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</si>
  <si>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日本人</t>
    <phoneticPr fontId="3"/>
  </si>
  <si>
    <t>男</t>
  </si>
  <si>
    <t>外国人</t>
    <phoneticPr fontId="3"/>
  </si>
  <si>
    <t>合　　　　     　　計</t>
  </si>
  <si>
    <t>日本人</t>
    <phoneticPr fontId="3"/>
  </si>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</sst>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4">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7"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vertical="center"/>
    </xf>
    <xf numFmtId="178" fontId="11" fillId="0" borderId="30"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0" fontId="9" fillId="0" borderId="31" xfId="0" applyFont="1" applyFill="1" applyBorder="1" applyAlignment="1" applyProtection="1">
      <alignment horizontal="distributed" vertical="center"/>
    </xf>
    <xf numFmtId="0" fontId="0" fillId="0" borderId="32" xfId="0" applyBorder="1" applyAlignment="1">
      <alignment horizontal="distributed" vertical="center"/>
    </xf>
    <xf numFmtId="178" fontId="11" fillId="0" borderId="33" xfId="1" applyNumberFormat="1" applyFont="1" applyFill="1" applyBorder="1" applyAlignment="1" applyProtection="1">
      <alignment horizontal="right" vertical="center"/>
    </xf>
    <xf numFmtId="178" fontId="11" fillId="0" borderId="34" xfId="1" applyNumberFormat="1" applyFont="1" applyFill="1" applyBorder="1" applyAlignment="1" applyProtection="1">
      <alignment horizontal="right" vertical="center"/>
    </xf>
    <xf numFmtId="178" fontId="11" fillId="0" borderId="35" xfId="1" applyNumberFormat="1" applyFont="1" applyFill="1" applyBorder="1" applyAlignment="1" applyProtection="1">
      <alignment horizontal="right" vertical="center"/>
    </xf>
    <xf numFmtId="178" fontId="11" fillId="0" borderId="32" xfId="1" applyNumberFormat="1" applyFont="1" applyFill="1" applyBorder="1" applyAlignment="1" applyProtection="1">
      <alignment horizontal="right" vertical="center"/>
    </xf>
    <xf numFmtId="0" fontId="9" fillId="0" borderId="36"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1" fillId="0" borderId="18"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37" xfId="1" applyNumberFormat="1" applyFont="1" applyFill="1" applyBorder="1" applyAlignment="1" applyProtection="1">
      <alignment vertical="center"/>
    </xf>
    <xf numFmtId="178" fontId="11" fillId="0" borderId="37" xfId="1" applyNumberFormat="1" applyFont="1" applyFill="1" applyBorder="1" applyAlignment="1" applyProtection="1">
      <alignmen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36" xfId="0" applyFont="1" applyFill="1" applyBorder="1" applyAlignment="1" applyProtection="1">
      <alignment horizontal="center" vertical="center"/>
    </xf>
    <xf numFmtId="0" fontId="9" fillId="0" borderId="38" xfId="0" applyFont="1" applyFill="1" applyBorder="1" applyAlignment="1" applyProtection="1">
      <alignment horizontal="distributed" vertical="center"/>
    </xf>
    <xf numFmtId="178" fontId="11" fillId="0" borderId="25"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29" xfId="1" applyNumberFormat="1" applyFont="1" applyFill="1" applyBorder="1" applyAlignment="1" applyProtection="1">
      <alignment vertical="center"/>
    </xf>
    <xf numFmtId="178" fontId="13" fillId="0" borderId="30"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0" fontId="9" fillId="0" borderId="3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8" fontId="11" fillId="0" borderId="31" xfId="1" applyNumberFormat="1" applyFont="1" applyFill="1" applyBorder="1" applyAlignment="1" applyProtection="1">
      <alignment horizontal="right" vertical="center"/>
    </xf>
    <xf numFmtId="178" fontId="11" fillId="0" borderId="14" xfId="1" applyNumberFormat="1" applyFont="1" applyFill="1" applyBorder="1" applyAlignment="1" applyProtection="1">
      <alignment vertical="center"/>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distributed" vertical="center"/>
    </xf>
    <xf numFmtId="0" fontId="9" fillId="0" borderId="42" xfId="0" applyFont="1" applyFill="1" applyBorder="1" applyAlignment="1" applyProtection="1">
      <alignment horizontal="center" vertical="center"/>
    </xf>
    <xf numFmtId="178" fontId="11" fillId="0" borderId="6" xfId="1" quotePrefix="1" applyNumberFormat="1" applyFont="1" applyFill="1" applyBorder="1" applyAlignment="1" applyProtection="1">
      <alignment horizontal="right" vertical="center"/>
    </xf>
    <xf numFmtId="178" fontId="11" fillId="0" borderId="13" xfId="1" quotePrefix="1" applyNumberFormat="1" applyFont="1" applyFill="1" applyBorder="1" applyAlignment="1" applyProtection="1">
      <alignment horizontal="right" vertical="center"/>
    </xf>
    <xf numFmtId="178" fontId="11" fillId="0" borderId="12" xfId="1" quotePrefix="1" applyNumberFormat="1" applyFont="1" applyFill="1" applyBorder="1" applyAlignment="1" applyProtection="1">
      <alignment horizontal="right" vertical="center"/>
    </xf>
    <xf numFmtId="178" fontId="13" fillId="0" borderId="14" xfId="1" applyNumberFormat="1" applyFont="1" applyFill="1" applyBorder="1" applyAlignment="1" applyProtection="1">
      <alignment horizontal="center" vertical="center"/>
    </xf>
    <xf numFmtId="178" fontId="13" fillId="0" borderId="15" xfId="1" applyNumberFormat="1" applyFont="1" applyFill="1" applyBorder="1" applyAlignment="1" applyProtection="1">
      <alignment horizontal="right" vertical="center"/>
    </xf>
    <xf numFmtId="178" fontId="13" fillId="0" borderId="16" xfId="1" applyNumberFormat="1" applyFont="1" applyFill="1" applyBorder="1" applyAlignment="1" applyProtection="1">
      <alignment horizontal="right" vertical="center"/>
    </xf>
    <xf numFmtId="178" fontId="13" fillId="0" borderId="17" xfId="1" applyNumberFormat="1" applyFont="1" applyFill="1" applyBorder="1" applyAlignment="1" applyProtection="1">
      <alignment horizontal="righ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xf numFmtId="178" fontId="11" fillId="0" borderId="45" xfId="1" applyNumberFormat="1" applyFont="1" applyFill="1" applyBorder="1" applyAlignment="1" applyProtection="1">
      <alignment horizontal="right" vertical="center"/>
    </xf>
    <xf numFmtId="178" fontId="11" fillId="0" borderId="46" xfId="1" applyNumberFormat="1" applyFont="1" applyFill="1" applyBorder="1" applyAlignment="1" applyProtection="1">
      <alignment horizontal="right" vertical="center"/>
    </xf>
    <xf numFmtId="0" fontId="11" fillId="0" borderId="0" xfId="0" applyFont="1" applyFill="1" applyAlignment="1" applyProtection="1">
      <alignmen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793ic\Desktop\R&#20803;&#24180;&#38480;&#23450;_&#20154;&#21475;&#22577;&#2157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row r="5">
          <cell r="E5">
            <v>25</v>
          </cell>
          <cell r="F5">
            <v>29</v>
          </cell>
          <cell r="G5">
            <v>91</v>
          </cell>
          <cell r="H5">
            <v>1</v>
          </cell>
          <cell r="I5">
            <v>0</v>
          </cell>
          <cell r="J5">
            <v>38896</v>
          </cell>
        </row>
        <row r="6">
          <cell r="E6">
            <v>0</v>
          </cell>
          <cell r="F6">
            <v>0</v>
          </cell>
          <cell r="G6">
            <v>4</v>
          </cell>
          <cell r="H6">
            <v>0</v>
          </cell>
          <cell r="I6">
            <v>2</v>
          </cell>
          <cell r="J6">
            <v>408</v>
          </cell>
        </row>
        <row r="7">
          <cell r="E7">
            <v>34</v>
          </cell>
          <cell r="F7">
            <v>22</v>
          </cell>
          <cell r="G7">
            <v>98</v>
          </cell>
          <cell r="H7">
            <v>0</v>
          </cell>
          <cell r="I7">
            <v>0</v>
          </cell>
          <cell r="J7">
            <v>41487</v>
          </cell>
        </row>
        <row r="8">
          <cell r="E8">
            <v>1</v>
          </cell>
          <cell r="F8">
            <v>0</v>
          </cell>
          <cell r="G8">
            <v>6</v>
          </cell>
          <cell r="H8">
            <v>0</v>
          </cell>
          <cell r="I8">
            <v>0</v>
          </cell>
          <cell r="J8">
            <v>347</v>
          </cell>
        </row>
        <row r="9">
          <cell r="E9">
            <v>0</v>
          </cell>
          <cell r="F9">
            <v>24</v>
          </cell>
          <cell r="G9">
            <v>98</v>
          </cell>
          <cell r="H9">
            <v>0</v>
          </cell>
          <cell r="I9">
            <v>0</v>
          </cell>
          <cell r="J9">
            <v>35698</v>
          </cell>
        </row>
        <row r="10">
          <cell r="E10">
            <v>0</v>
          </cell>
          <cell r="F10">
            <v>0</v>
          </cell>
          <cell r="G10">
            <v>7</v>
          </cell>
          <cell r="H10">
            <v>0</v>
          </cell>
          <cell r="I10">
            <v>1</v>
          </cell>
          <cell r="J10">
            <v>426</v>
          </cell>
        </row>
        <row r="11">
          <cell r="J11">
            <v>182</v>
          </cell>
        </row>
      </sheetData>
      <sheetData sheetId="5"/>
      <sheetData sheetId="6"/>
      <sheetData sheetId="7"/>
      <sheetData sheetId="8"/>
      <sheetData sheetId="9"/>
      <sheetData sheetId="10"/>
      <sheetData sheetId="11"/>
      <sheetData sheetId="12"/>
      <sheetData sheetId="13"/>
      <sheetData sheetId="14"/>
      <sheetData sheetId="15">
        <row r="12">
          <cell r="O12">
            <v>38916</v>
          </cell>
        </row>
        <row r="13">
          <cell r="O13">
            <v>414</v>
          </cell>
        </row>
        <row r="15">
          <cell r="O15">
            <v>41503</v>
          </cell>
        </row>
        <row r="16">
          <cell r="O16">
            <v>342</v>
          </cell>
        </row>
        <row r="18">
          <cell r="O18">
            <v>35721</v>
          </cell>
        </row>
        <row r="19">
          <cell r="O19">
            <v>430</v>
          </cell>
        </row>
        <row r="20">
          <cell r="O20">
            <v>181</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3">
          <cell r="G13" t="str">
            <v>R</v>
          </cell>
          <cell r="H13">
            <v>1</v>
          </cell>
        </row>
      </sheetData>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R24"/>
  <sheetViews>
    <sheetView showGridLines="0" tabSelected="1" topLeftCell="A2" zoomScale="66" zoomScaleNormal="66" workbookViewId="0">
      <selection activeCell="U17" sqref="U17"/>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E1" s="3" t="s">
        <v>0</v>
      </c>
      <c r="F1" s="3" t="s">
        <v>1</v>
      </c>
    </row>
    <row r="2" spans="1:18" ht="8.4499999999999993" customHeight="1" x14ac:dyDescent="0.15">
      <c r="C2" s="4"/>
      <c r="D2" s="4"/>
      <c r="E2" s="4"/>
    </row>
    <row r="3" spans="1:18" ht="13.35" customHeight="1" x14ac:dyDescent="0.15">
      <c r="G3" s="4"/>
      <c r="H3" s="5" t="s">
        <v>2</v>
      </c>
    </row>
    <row r="4" spans="1:18" ht="13.35" customHeight="1" x14ac:dyDescent="0.15">
      <c r="G4" s="4"/>
      <c r="H4" s="5"/>
    </row>
    <row r="5" spans="1:18" ht="15.95" customHeight="1" x14ac:dyDescent="0.15">
      <c r="G5" s="4"/>
      <c r="H5" s="6"/>
      <c r="O5" s="7" t="s">
        <v>3</v>
      </c>
      <c r="P5" s="7"/>
    </row>
    <row r="6" spans="1:18" ht="9.9499999999999993" customHeight="1" thickBot="1" x14ac:dyDescent="0.2"/>
    <row r="7" spans="1:18" s="1" customFormat="1" ht="30.95" customHeight="1" x14ac:dyDescent="0.15">
      <c r="A7" s="8" t="s">
        <v>4</v>
      </c>
      <c r="B7" s="9"/>
      <c r="C7" s="10" t="str">
        <f>[1]年度!G13&amp;[1]年度!H13&amp;"年"</f>
        <v>R1年</v>
      </c>
      <c r="D7" s="11" t="s">
        <v>5</v>
      </c>
      <c r="E7" s="12" t="s">
        <v>6</v>
      </c>
      <c r="F7" s="13"/>
      <c r="G7" s="14"/>
      <c r="H7" s="12" t="s">
        <v>7</v>
      </c>
      <c r="I7" s="13"/>
      <c r="J7" s="14"/>
      <c r="K7" s="12" t="s">
        <v>8</v>
      </c>
      <c r="L7" s="13"/>
      <c r="M7" s="14"/>
      <c r="N7" s="15" t="s">
        <v>9</v>
      </c>
      <c r="O7" s="16" t="str">
        <f>[1]年度!G13&amp;[1]年度!H13&amp;"年"</f>
        <v>R1年</v>
      </c>
      <c r="P7" s="17" t="s">
        <v>10</v>
      </c>
    </row>
    <row r="8" spans="1:18" s="1" customFormat="1" ht="30.95" customHeight="1" thickBot="1" x14ac:dyDescent="0.2">
      <c r="A8" s="18"/>
      <c r="B8" s="19"/>
      <c r="C8" s="20" t="s">
        <v>11</v>
      </c>
      <c r="D8" s="21"/>
      <c r="E8" s="22" t="s">
        <v>12</v>
      </c>
      <c r="F8" s="23" t="s">
        <v>13</v>
      </c>
      <c r="G8" s="23" t="s">
        <v>14</v>
      </c>
      <c r="H8" s="22" t="s">
        <v>15</v>
      </c>
      <c r="I8" s="23" t="s">
        <v>16</v>
      </c>
      <c r="J8" s="23" t="s">
        <v>14</v>
      </c>
      <c r="K8" s="22" t="s">
        <v>17</v>
      </c>
      <c r="L8" s="23" t="s">
        <v>18</v>
      </c>
      <c r="M8" s="22" t="s">
        <v>14</v>
      </c>
      <c r="N8" s="24"/>
      <c r="O8" s="25" t="s">
        <v>11</v>
      </c>
      <c r="P8" s="26"/>
    </row>
    <row r="9" spans="1:18" ht="30.95" customHeight="1" x14ac:dyDescent="0.15">
      <c r="A9" s="27" t="s">
        <v>19</v>
      </c>
      <c r="B9" s="28"/>
      <c r="C9" s="29">
        <f t="shared" ref="C9:N10" si="0">C12+C15</f>
        <v>80419</v>
      </c>
      <c r="D9" s="30"/>
      <c r="E9" s="31">
        <f t="shared" si="0"/>
        <v>59</v>
      </c>
      <c r="F9" s="31">
        <f t="shared" si="0"/>
        <v>51</v>
      </c>
      <c r="G9" s="31">
        <f t="shared" si="0"/>
        <v>8</v>
      </c>
      <c r="H9" s="31">
        <f t="shared" si="0"/>
        <v>189</v>
      </c>
      <c r="I9" s="31">
        <f t="shared" si="0"/>
        <v>234</v>
      </c>
      <c r="J9" s="31">
        <f t="shared" si="0"/>
        <v>-45</v>
      </c>
      <c r="K9" s="31">
        <f t="shared" si="0"/>
        <v>1</v>
      </c>
      <c r="L9" s="31">
        <f t="shared" si="0"/>
        <v>0</v>
      </c>
      <c r="M9" s="31">
        <f t="shared" si="0"/>
        <v>1</v>
      </c>
      <c r="N9" s="31">
        <f t="shared" si="0"/>
        <v>-36</v>
      </c>
      <c r="O9" s="32">
        <f>O12+O15</f>
        <v>80383</v>
      </c>
      <c r="P9" s="33"/>
      <c r="Q9" s="34"/>
      <c r="R9" s="34"/>
    </row>
    <row r="10" spans="1:18" ht="30.95" customHeight="1" x14ac:dyDescent="0.15">
      <c r="A10" s="35" t="s">
        <v>20</v>
      </c>
      <c r="B10" s="36"/>
      <c r="C10" s="37">
        <f t="shared" si="0"/>
        <v>756</v>
      </c>
      <c r="D10" s="38"/>
      <c r="E10" s="39">
        <f t="shared" si="0"/>
        <v>1</v>
      </c>
      <c r="F10" s="39">
        <f t="shared" si="0"/>
        <v>0</v>
      </c>
      <c r="G10" s="39">
        <f t="shared" si="0"/>
        <v>1</v>
      </c>
      <c r="H10" s="39">
        <f t="shared" si="0"/>
        <v>10</v>
      </c>
      <c r="I10" s="39">
        <f t="shared" si="0"/>
        <v>10</v>
      </c>
      <c r="J10" s="39">
        <f t="shared" si="0"/>
        <v>0</v>
      </c>
      <c r="K10" s="39">
        <f t="shared" si="0"/>
        <v>0</v>
      </c>
      <c r="L10" s="39">
        <f t="shared" si="0"/>
        <v>2</v>
      </c>
      <c r="M10" s="39">
        <f t="shared" si="0"/>
        <v>-2</v>
      </c>
      <c r="N10" s="39">
        <f t="shared" si="0"/>
        <v>-1</v>
      </c>
      <c r="O10" s="40">
        <f>O13+O16</f>
        <v>755</v>
      </c>
      <c r="P10" s="41"/>
      <c r="Q10" s="34"/>
      <c r="R10" s="34"/>
    </row>
    <row r="11" spans="1:18" ht="30.95" customHeight="1" thickBot="1" x14ac:dyDescent="0.2">
      <c r="A11" s="42" t="s">
        <v>21</v>
      </c>
      <c r="B11" s="43"/>
      <c r="C11" s="44">
        <f t="shared" ref="C11:N11" si="1">SUM(C9:C10)</f>
        <v>81175</v>
      </c>
      <c r="D11" s="45"/>
      <c r="E11" s="39">
        <f t="shared" si="1"/>
        <v>60</v>
      </c>
      <c r="F11" s="39">
        <f t="shared" si="1"/>
        <v>51</v>
      </c>
      <c r="G11" s="39">
        <f t="shared" si="1"/>
        <v>9</v>
      </c>
      <c r="H11" s="39">
        <f t="shared" si="1"/>
        <v>199</v>
      </c>
      <c r="I11" s="39">
        <f t="shared" si="1"/>
        <v>244</v>
      </c>
      <c r="J11" s="39">
        <f t="shared" si="1"/>
        <v>-45</v>
      </c>
      <c r="K11" s="39">
        <f t="shared" si="1"/>
        <v>1</v>
      </c>
      <c r="L11" s="39">
        <f t="shared" si="1"/>
        <v>2</v>
      </c>
      <c r="M11" s="39">
        <f t="shared" si="1"/>
        <v>-1</v>
      </c>
      <c r="N11" s="39">
        <f t="shared" si="1"/>
        <v>-37</v>
      </c>
      <c r="O11" s="46">
        <f>SUM(O9:O10)</f>
        <v>81138</v>
      </c>
      <c r="P11" s="47"/>
      <c r="Q11" s="34"/>
      <c r="R11" s="34"/>
    </row>
    <row r="12" spans="1:18" ht="30.95" customHeight="1" x14ac:dyDescent="0.15">
      <c r="A12" s="48"/>
      <c r="B12" s="49" t="s">
        <v>22</v>
      </c>
      <c r="C12" s="50">
        <f>'[1]７月'!O12</f>
        <v>38916</v>
      </c>
      <c r="D12" s="51"/>
      <c r="E12" s="52">
        <f>[1]入８!E5</f>
        <v>25</v>
      </c>
      <c r="F12" s="52">
        <f>[1]入８!F5</f>
        <v>29</v>
      </c>
      <c r="G12" s="53">
        <f>E12-F12</f>
        <v>-4</v>
      </c>
      <c r="H12" s="52">
        <f>[1]入８!G5</f>
        <v>91</v>
      </c>
      <c r="I12" s="53">
        <f>H12-J12</f>
        <v>108</v>
      </c>
      <c r="J12" s="53">
        <f>N12-G12-M12</f>
        <v>-17</v>
      </c>
      <c r="K12" s="52">
        <f>[1]入８!H5</f>
        <v>1</v>
      </c>
      <c r="L12" s="52">
        <f>[1]入８!I5</f>
        <v>0</v>
      </c>
      <c r="M12" s="53">
        <f>K12-L12</f>
        <v>1</v>
      </c>
      <c r="N12" s="53">
        <f>O12-C12</f>
        <v>-20</v>
      </c>
      <c r="O12" s="54">
        <f>[1]入８!J5</f>
        <v>38896</v>
      </c>
      <c r="P12" s="55"/>
      <c r="Q12" s="34"/>
      <c r="R12" s="34"/>
    </row>
    <row r="13" spans="1:18" ht="30.95" customHeight="1" x14ac:dyDescent="0.15">
      <c r="A13" s="56" t="s">
        <v>23</v>
      </c>
      <c r="B13" s="57" t="s">
        <v>24</v>
      </c>
      <c r="C13" s="58">
        <f>'[1]７月'!O13</f>
        <v>414</v>
      </c>
      <c r="D13" s="59"/>
      <c r="E13" s="60">
        <f>[1]入８!E6</f>
        <v>0</v>
      </c>
      <c r="F13" s="60">
        <f>[1]入８!F6</f>
        <v>0</v>
      </c>
      <c r="G13" s="39">
        <f>E13-F13</f>
        <v>0</v>
      </c>
      <c r="H13" s="60">
        <f>[1]入８!G6</f>
        <v>4</v>
      </c>
      <c r="I13" s="39">
        <f>H13-J13</f>
        <v>8</v>
      </c>
      <c r="J13" s="39">
        <f>N13-G13-M13</f>
        <v>-4</v>
      </c>
      <c r="K13" s="60">
        <f>[1]入８!H6</f>
        <v>0</v>
      </c>
      <c r="L13" s="60">
        <f>[1]入８!I6</f>
        <v>2</v>
      </c>
      <c r="M13" s="39">
        <f>K13-L13</f>
        <v>-2</v>
      </c>
      <c r="N13" s="39">
        <f>O13-C13</f>
        <v>-6</v>
      </c>
      <c r="O13" s="61">
        <f>[1]入８!J6</f>
        <v>408</v>
      </c>
      <c r="P13" s="62"/>
      <c r="Q13" s="34"/>
      <c r="R13" s="34"/>
    </row>
    <row r="14" spans="1:18" ht="30.95" customHeight="1" thickBot="1" x14ac:dyDescent="0.2">
      <c r="A14" s="63"/>
      <c r="B14" s="64" t="s">
        <v>25</v>
      </c>
      <c r="C14" s="65">
        <f t="shared" ref="C14:N14" si="2">SUM(C12:C13)</f>
        <v>39330</v>
      </c>
      <c r="D14" s="45"/>
      <c r="E14" s="66">
        <f t="shared" si="2"/>
        <v>25</v>
      </c>
      <c r="F14" s="66">
        <f t="shared" si="2"/>
        <v>29</v>
      </c>
      <c r="G14" s="66">
        <f t="shared" si="2"/>
        <v>-4</v>
      </c>
      <c r="H14" s="66">
        <f t="shared" si="2"/>
        <v>95</v>
      </c>
      <c r="I14" s="66">
        <f t="shared" si="2"/>
        <v>116</v>
      </c>
      <c r="J14" s="66">
        <f t="shared" si="2"/>
        <v>-21</v>
      </c>
      <c r="K14" s="66">
        <f t="shared" si="2"/>
        <v>1</v>
      </c>
      <c r="L14" s="66">
        <f t="shared" si="2"/>
        <v>2</v>
      </c>
      <c r="M14" s="66">
        <f t="shared" si="2"/>
        <v>-1</v>
      </c>
      <c r="N14" s="66">
        <f t="shared" si="2"/>
        <v>-26</v>
      </c>
      <c r="O14" s="46">
        <f>SUM(O12:O13)</f>
        <v>39304</v>
      </c>
      <c r="P14" s="47"/>
      <c r="Q14" s="34"/>
      <c r="R14" s="34"/>
    </row>
    <row r="15" spans="1:18" ht="30.95" customHeight="1" x14ac:dyDescent="0.15">
      <c r="A15" s="67"/>
      <c r="B15" s="68" t="s">
        <v>26</v>
      </c>
      <c r="C15" s="50">
        <f>'[1]７月'!O15</f>
        <v>41503</v>
      </c>
      <c r="D15" s="51"/>
      <c r="E15" s="60">
        <f>[1]入８!E7</f>
        <v>34</v>
      </c>
      <c r="F15" s="60">
        <f>[1]入８!F7</f>
        <v>22</v>
      </c>
      <c r="G15" s="39">
        <f>E15-F15</f>
        <v>12</v>
      </c>
      <c r="H15" s="60">
        <f>[1]入８!G7</f>
        <v>98</v>
      </c>
      <c r="I15" s="39">
        <f>H15-J15</f>
        <v>126</v>
      </c>
      <c r="J15" s="39">
        <f>N15-G15-M15</f>
        <v>-28</v>
      </c>
      <c r="K15" s="60">
        <f>[1]入８!H7</f>
        <v>0</v>
      </c>
      <c r="L15" s="60">
        <f>[1]入８!I7</f>
        <v>0</v>
      </c>
      <c r="M15" s="39">
        <f>K15-L15</f>
        <v>0</v>
      </c>
      <c r="N15" s="39">
        <f>O15-C15</f>
        <v>-16</v>
      </c>
      <c r="O15" s="54">
        <f>[1]入８!J7</f>
        <v>41487</v>
      </c>
      <c r="P15" s="55"/>
      <c r="Q15" s="34"/>
      <c r="R15" s="34"/>
    </row>
    <row r="16" spans="1:18" ht="30.95" customHeight="1" x14ac:dyDescent="0.15">
      <c r="A16" s="56" t="s">
        <v>27</v>
      </c>
      <c r="B16" s="57" t="s">
        <v>24</v>
      </c>
      <c r="C16" s="58">
        <f>'[1]７月'!O16</f>
        <v>342</v>
      </c>
      <c r="D16" s="59"/>
      <c r="E16" s="60">
        <f>[1]入８!E8</f>
        <v>1</v>
      </c>
      <c r="F16" s="60">
        <f>[1]入８!F8</f>
        <v>0</v>
      </c>
      <c r="G16" s="39">
        <f>E16-F16</f>
        <v>1</v>
      </c>
      <c r="H16" s="60">
        <f>[1]入８!G8</f>
        <v>6</v>
      </c>
      <c r="I16" s="39">
        <f>H16-J16</f>
        <v>2</v>
      </c>
      <c r="J16" s="39">
        <f>N16-G16-M16</f>
        <v>4</v>
      </c>
      <c r="K16" s="60">
        <f>[1]入８!H8</f>
        <v>0</v>
      </c>
      <c r="L16" s="60">
        <f>[1]入８!I8</f>
        <v>0</v>
      </c>
      <c r="M16" s="39">
        <f>K16-L16</f>
        <v>0</v>
      </c>
      <c r="N16" s="39">
        <f>O16-C16</f>
        <v>5</v>
      </c>
      <c r="O16" s="61">
        <f>[1]入８!J8</f>
        <v>347</v>
      </c>
      <c r="P16" s="62"/>
      <c r="Q16" s="34"/>
      <c r="R16" s="34"/>
    </row>
    <row r="17" spans="1:18" ht="30.95" customHeight="1" thickBot="1" x14ac:dyDescent="0.2">
      <c r="A17" s="48"/>
      <c r="B17" s="69" t="s">
        <v>25</v>
      </c>
      <c r="C17" s="65">
        <f t="shared" ref="C17:N17" si="3">SUM(C15:C16)</f>
        <v>41845</v>
      </c>
      <c r="D17" s="45"/>
      <c r="E17" s="39">
        <f t="shared" si="3"/>
        <v>35</v>
      </c>
      <c r="F17" s="39">
        <f t="shared" si="3"/>
        <v>22</v>
      </c>
      <c r="G17" s="39">
        <f t="shared" si="3"/>
        <v>13</v>
      </c>
      <c r="H17" s="39">
        <f t="shared" si="3"/>
        <v>104</v>
      </c>
      <c r="I17" s="39">
        <f t="shared" si="3"/>
        <v>128</v>
      </c>
      <c r="J17" s="39">
        <f t="shared" si="3"/>
        <v>-24</v>
      </c>
      <c r="K17" s="39">
        <f t="shared" si="3"/>
        <v>0</v>
      </c>
      <c r="L17" s="39">
        <f t="shared" si="3"/>
        <v>0</v>
      </c>
      <c r="M17" s="39">
        <f t="shared" si="3"/>
        <v>0</v>
      </c>
      <c r="N17" s="39">
        <f t="shared" si="3"/>
        <v>-11</v>
      </c>
      <c r="O17" s="46">
        <f>SUM(O15:O16)</f>
        <v>41834</v>
      </c>
      <c r="P17" s="47"/>
      <c r="Q17" s="34"/>
      <c r="R17" s="34"/>
    </row>
    <row r="18" spans="1:18" ht="30.95" customHeight="1" x14ac:dyDescent="0.15">
      <c r="A18" s="27" t="s">
        <v>28</v>
      </c>
      <c r="B18" s="28"/>
      <c r="C18" s="70">
        <f>'[1]７月'!O18</f>
        <v>35721</v>
      </c>
      <c r="D18" s="51"/>
      <c r="E18" s="52">
        <f>[1]入８!E9</f>
        <v>0</v>
      </c>
      <c r="F18" s="52">
        <f>[1]入８!F9</f>
        <v>24</v>
      </c>
      <c r="G18" s="53">
        <f>E18-F18</f>
        <v>-24</v>
      </c>
      <c r="H18" s="52">
        <f>[1]入８!G9</f>
        <v>98</v>
      </c>
      <c r="I18" s="53">
        <f>H18-J18</f>
        <v>97</v>
      </c>
      <c r="J18" s="53">
        <f>N18-G18-M18</f>
        <v>1</v>
      </c>
      <c r="K18" s="52">
        <f>[1]入８!H9</f>
        <v>0</v>
      </c>
      <c r="L18" s="52">
        <f>[1]入８!I9</f>
        <v>0</v>
      </c>
      <c r="M18" s="53">
        <f>K18-L18</f>
        <v>0</v>
      </c>
      <c r="N18" s="53">
        <f>O18-C18</f>
        <v>-23</v>
      </c>
      <c r="O18" s="54">
        <f>[1]入８!J9</f>
        <v>35698</v>
      </c>
      <c r="P18" s="55"/>
      <c r="Q18" s="34"/>
      <c r="R18" s="34"/>
    </row>
    <row r="19" spans="1:18" ht="30.95" customHeight="1" x14ac:dyDescent="0.15">
      <c r="A19" s="35" t="s">
        <v>29</v>
      </c>
      <c r="B19" s="36"/>
      <c r="C19" s="58">
        <f>'[1]７月'!O19</f>
        <v>430</v>
      </c>
      <c r="D19" s="59"/>
      <c r="E19" s="60">
        <f>[1]入８!E10</f>
        <v>0</v>
      </c>
      <c r="F19" s="60">
        <f>[1]入８!F10</f>
        <v>0</v>
      </c>
      <c r="G19" s="39">
        <f>E19-F19</f>
        <v>0</v>
      </c>
      <c r="H19" s="60">
        <f>[1]入８!G10</f>
        <v>7</v>
      </c>
      <c r="I19" s="39">
        <f>H19-J19</f>
        <v>10</v>
      </c>
      <c r="J19" s="39">
        <f>N19-G19-M19</f>
        <v>-3</v>
      </c>
      <c r="K19" s="60">
        <f>[1]入８!H10</f>
        <v>0</v>
      </c>
      <c r="L19" s="60">
        <f>[1]入８!I10</f>
        <v>1</v>
      </c>
      <c r="M19" s="39">
        <f>K19-L19</f>
        <v>-1</v>
      </c>
      <c r="N19" s="39">
        <f>O19-C19</f>
        <v>-4</v>
      </c>
      <c r="O19" s="61">
        <f>[1]入８!J10</f>
        <v>426</v>
      </c>
      <c r="P19" s="62"/>
    </row>
    <row r="20" spans="1:18" ht="30.95" customHeight="1" thickBot="1" x14ac:dyDescent="0.2">
      <c r="A20" s="42" t="s">
        <v>30</v>
      </c>
      <c r="B20" s="43"/>
      <c r="C20" s="71">
        <f>'[1]７月'!O20</f>
        <v>181</v>
      </c>
      <c r="D20" s="72"/>
      <c r="E20" s="73" t="s">
        <v>31</v>
      </c>
      <c r="F20" s="73" t="s">
        <v>31</v>
      </c>
      <c r="G20" s="73" t="s">
        <v>31</v>
      </c>
      <c r="H20" s="73" t="s">
        <v>31</v>
      </c>
      <c r="I20" s="73" t="s">
        <v>31</v>
      </c>
      <c r="J20" s="73" t="s">
        <v>31</v>
      </c>
      <c r="K20" s="73" t="s">
        <v>31</v>
      </c>
      <c r="L20" s="73" t="s">
        <v>31</v>
      </c>
      <c r="M20" s="73" t="s">
        <v>31</v>
      </c>
      <c r="N20" s="74">
        <f>O20-C20</f>
        <v>1</v>
      </c>
      <c r="O20" s="75">
        <f>[1]入８!J11</f>
        <v>182</v>
      </c>
      <c r="P20" s="76"/>
    </row>
    <row r="21" spans="1:18" ht="30.95" customHeight="1" thickBot="1" x14ac:dyDescent="0.2">
      <c r="A21" s="77" t="s">
        <v>32</v>
      </c>
      <c r="B21" s="78"/>
      <c r="C21" s="79">
        <f>SUM(C18:C20)</f>
        <v>36332</v>
      </c>
      <c r="D21" s="80"/>
      <c r="E21" s="66">
        <f>SUM(E18:E20)</f>
        <v>0</v>
      </c>
      <c r="F21" s="66">
        <f t="shared" ref="F21:N21" si="4">SUM(F18:F20)</f>
        <v>24</v>
      </c>
      <c r="G21" s="66">
        <f t="shared" si="4"/>
        <v>-24</v>
      </c>
      <c r="H21" s="66">
        <f t="shared" si="4"/>
        <v>105</v>
      </c>
      <c r="I21" s="66">
        <f>H21-J21</f>
        <v>106</v>
      </c>
      <c r="J21" s="66">
        <f>N21-G21-M21</f>
        <v>-1</v>
      </c>
      <c r="K21" s="66">
        <f t="shared" si="4"/>
        <v>0</v>
      </c>
      <c r="L21" s="66">
        <f t="shared" si="4"/>
        <v>1</v>
      </c>
      <c r="M21" s="66">
        <f t="shared" si="4"/>
        <v>-1</v>
      </c>
      <c r="N21" s="66">
        <f t="shared" si="4"/>
        <v>-26</v>
      </c>
      <c r="O21" s="81">
        <f>SUM(O18:O20)</f>
        <v>36306</v>
      </c>
      <c r="P21" s="82"/>
    </row>
    <row r="23" spans="1:18" x14ac:dyDescent="0.15">
      <c r="A23" s="83" t="s">
        <v>33</v>
      </c>
    </row>
    <row r="24" spans="1:18" x14ac:dyDescent="0.15">
      <c r="A24" s="83" t="s">
        <v>34</v>
      </c>
    </row>
  </sheetData>
  <sheetProtection sheet="1" objects="1" scenarios="1"/>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８月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2019-09-02T06:22:15Z</dcterms:created>
  <dcterms:modified xsi:type="dcterms:W3CDTF">2019-09-02T06:23:07Z</dcterms:modified>
</cp:coreProperties>
</file>