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N:\環境政策室\脱炭素・環境政策担当\13 市民等への補助金\02 COOL CHOICE実践補助金\R6\01 要綱改正\01 令和6年10月●日施行\"/>
    </mc:Choice>
  </mc:AlternateContent>
  <xr:revisionPtr revIDLastSave="0" documentId="13_ncr:1_{C0A886E8-63C8-42B2-AB3F-9AFC371539FA}" xr6:coauthVersionLast="36" xr6:coauthVersionMax="36" xr10:uidLastSave="{00000000-0000-0000-0000-000000000000}"/>
  <workbookProtection workbookAlgorithmName="SHA-512" workbookHashValue="P4fiuKXqddDhmNiaF02osrbw/cjd1K7K5PCS5sXHgcwz9SD7ZdggUzS++UG5ov7HFm8DQDged+BjIw/DCluORA==" workbookSaltValue="jUyuSD5bqTEN0wxyRWt9NA==" workbookSpinCount="100000" lockStructure="1"/>
  <bookViews>
    <workbookView xWindow="0" yWindow="0" windowWidth="19200" windowHeight="8088" xr2:uid="{00000000-000D-0000-FFFF-FFFF00000000}"/>
  </bookViews>
  <sheets>
    <sheet name="判定" sheetId="5" r:id="rId1"/>
    <sheet name="計算" sheetId="7" state="hidden" r:id="rId2"/>
    <sheet name="指標" sheetId="6" state="hidden" r:id="rId3"/>
  </sheets>
  <definedNames>
    <definedName name="_xlnm.Print_Area" localSheetId="0">判定!$A$1:$D$55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3" i="7" l="1"/>
  <c r="C6" i="7" l="1"/>
  <c r="B10" i="7" s="1"/>
  <c r="C5" i="7"/>
  <c r="C4" i="7"/>
  <c r="B6" i="7"/>
  <c r="B5" i="7"/>
  <c r="B4" i="7"/>
  <c r="B9" i="7" s="1"/>
  <c r="B11" i="7" l="1"/>
  <c r="D9" i="5" s="1"/>
  <c r="C11" i="5" l="1"/>
</calcChain>
</file>

<file path=xl/sharedStrings.xml><?xml version="1.0" encoding="utf-8"?>
<sst xmlns="http://schemas.openxmlformats.org/spreadsheetml/2006/main" count="47" uniqueCount="38">
  <si>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</si>
  <si>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</si>
  <si>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</si>
  <si>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</si>
  <si>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</si>
  <si>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</si>
  <si>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</si>
  <si>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</si>
  <si>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</si>
  <si>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</si>
  <si>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</si>
  <si>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</si>
  <si>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</si>
  <si>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</si>
  <si>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</si>
  <si>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</si>
  <si>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</si>
  <si>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</si>
  <si>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</si>
  <si>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</si>
  <si>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</si>
  <si>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</si>
  <si>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</si>
  <si>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</si>
  <si>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</si>
  <si>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</si>
  <si>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</si>
  <si>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</si>
  <si>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</si>
  <si>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</si>
  <si>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</si>
  <si>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</si>
  <si>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</si>
  <si>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</si>
  <si>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r>
      <t>CO</t>
    </r>
    <r>
      <rPr>
        <vertAlign val="subscript"/>
        <sz val="14"/>
        <color theme="1"/>
        <rFont val="ＭＳ Ｐゴシック"/>
        <family val="3"/>
        <charset val="128"/>
        <scheme val="minor"/>
      </rPr>
      <t>2</t>
    </r>
    <r>
      <rPr>
        <sz val="14"/>
        <color theme="1"/>
        <rFont val="ＭＳ Ｐゴシック"/>
        <family val="3"/>
        <charset val="128"/>
        <scheme val="minor"/>
      </rPr>
      <t>削減率</t>
    </r>
    <rPh sb="3" eb="6">
      <t>サクゲンリツ</t>
    </rPh>
    <phoneticPr fontId="1"/>
  </si>
  <si>
    <t>エクセル</t>
    <phoneticPr fontId="1"/>
  </si>
  <si>
    <t>温室効果ガス削減効果計算表</t>
    <rPh sb="0" eb="4">
      <t>オンシツコウカ</t>
    </rPh>
    <rPh sb="6" eb="8">
      <t>サクゲン</t>
    </rPh>
    <rPh sb="8" eb="10">
      <t>コウカ</t>
    </rPh>
    <rPh sb="10" eb="13">
      <t>ケイサンヒョウ</t>
    </rPh>
    <phoneticPr fontId="1"/>
  </si>
  <si>
    <r>
      <t>判定 ※CO</t>
    </r>
    <r>
      <rPr>
        <b/>
        <vertAlign val="subscript"/>
        <sz val="14"/>
        <color theme="1"/>
        <rFont val="ＭＳ Ｐゴシック"/>
        <family val="3"/>
        <charset val="128"/>
        <scheme val="minor"/>
      </rPr>
      <t>2</t>
    </r>
    <r>
      <rPr>
        <b/>
        <sz val="14"/>
        <color theme="1"/>
        <rFont val="ＭＳ Ｐゴシック"/>
        <family val="3"/>
        <charset val="128"/>
        <scheme val="minor"/>
      </rPr>
      <t>削減率30%以上で申請可能
（補助金申請可能の場合は「○」と表示）</t>
    </r>
    <rPh sb="0" eb="2">
      <t>ハンテイ</t>
    </rPh>
    <rPh sb="7" eb="9">
      <t>サクゲン</t>
    </rPh>
    <rPh sb="9" eb="10">
      <t>リツ</t>
    </rPh>
    <rPh sb="13" eb="15">
      <t>イジョウ</t>
    </rPh>
    <rPh sb="16" eb="18">
      <t>シンセイ</t>
    </rPh>
    <rPh sb="18" eb="20">
      <t>カノウ</t>
    </rPh>
    <rPh sb="22" eb="25">
      <t>ホジョキン</t>
    </rPh>
    <rPh sb="25" eb="27">
      <t>シンセイ</t>
    </rPh>
    <rPh sb="27" eb="29">
      <t>カノウ</t>
    </rPh>
    <rPh sb="30" eb="32">
      <t>バアイ</t>
    </rPh>
    <rPh sb="37" eb="39">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</si>
</sst>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
      <vertAlign val="subscript"/>
      <sz val="14"/>
      <color theme="1"/>
      <name val="ＭＳ Ｐゴシック"/>
      <family val="3"/>
      <charset val="128"/>
      <scheme val="minor"/>
    </font>
    <font>
      <b/>
      <vertAlign val="subscript"/>
      <sz val="14"/>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xf numFmtId="0" fontId="11" fillId="0" borderId="0" xfId="0" applyFont="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10885</xdr:rowOff>
    </xdr:from>
    <xdr:to>
      <xdr:col>4</xdr:col>
      <xdr:colOff>1</xdr:colOff>
      <xdr:row>1</xdr:row>
      <xdr:rowOff>3701142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280202" y="413656"/>
          <a:ext cx="8156228" cy="369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baseline="-25000">
              <a:latin typeface="+mn-ea"/>
              <a:ea typeface="+mn-ea"/>
            </a:rPr>
            <a:t>２</a:t>
          </a:r>
          <a:r>
            <a:rPr kumimoji="1" lang="ja-JP" altLang="en-US" sz="1600">
              <a:latin typeface="+mn-ea"/>
              <a:ea typeface="+mn-ea"/>
            </a:rPr>
            <a:t>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en-US" altLang="ja-JP" sz="1600" u="sng"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baseline="-25000">
              <a:solidFill>
                <a:schemeClr val="dk1"/>
              </a:solidFill>
              <a:effectLst/>
              <a:latin typeface="+mn-ea"/>
              <a:ea typeface="+mn-ea"/>
              <a:cs typeface="+mn-cs"/>
            </a:rPr>
            <a:t>２</a:t>
          </a:r>
          <a:r>
            <a:rPr kumimoji="1" lang="ja-JP" altLang="ja-JP" sz="1600" u="sng">
              <a:solidFill>
                <a:schemeClr val="dk1"/>
              </a:solidFill>
              <a:effectLst/>
              <a:latin typeface="+mn-ea"/>
              <a:ea typeface="+mn-ea"/>
              <a:cs typeface="+mn-cs"/>
            </a:rPr>
            <a:t>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en-US" altLang="ja-JP" sz="1600" u="sng"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計算で使用する数値については、メーカー公表資料でご確認いただくか、</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メーカーや取扱業者等にご相談ください。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en-US" altLang="ja-JP" sz="800" u="sng">
            <a:solidFill>
              <a:srgbClr val="FF0000"/>
            </a:solidFill>
            <a:latin typeface="+mn-ea"/>
            <a:ea typeface="+mn-ea"/>
          </a:endParaRPr>
        </a:p>
        <a:p>
          <a:r>
            <a:rPr kumimoji="1" lang="en-US" altLang="ja-JP" sz="1600" b="1" u="sng">
              <a:solidFill>
                <a:schemeClr val="tx1"/>
              </a:solidFill>
              <a:latin typeface="+mn-ea"/>
              <a:ea typeface="+mn-ea"/>
            </a:rPr>
            <a:t>※</a:t>
          </a:r>
          <a:r>
            <a:rPr kumimoji="1" lang="ja-JP" altLang="en-US" sz="1600" b="1" u="sng">
              <a:solidFill>
                <a:schemeClr val="tx1"/>
              </a:solidFill>
              <a:latin typeface="+mn-ea"/>
              <a:ea typeface="+mn-ea"/>
            </a:rPr>
            <a:t>手計算でも構いませんが、極力エクセルシートへの入力（自動計算）をご利用ください。</a:t>
          </a:r>
          <a:endParaRPr kumimoji="1" lang="en-US" altLang="ja-JP" sz="1600" b="1" u="sng">
            <a:solidFill>
              <a:schemeClr val="tx1"/>
            </a:solidFill>
            <a:latin typeface="+mn-ea"/>
            <a:ea typeface="+mn-ea"/>
          </a:endParaRPr>
        </a:p>
        <a:p>
          <a:endParaRPr kumimoji="1" lang="en-US" altLang="ja-JP" sz="1600" b="1" u="sng">
            <a:solidFill>
              <a:schemeClr val="tx1"/>
            </a:solidFill>
            <a:latin typeface="+mn-ea"/>
            <a:ea typeface="+mn-ea"/>
          </a:endParaRPr>
        </a:p>
      </xdr:txBody>
    </xdr:sp>
    <xdr:clientData/>
  </xdr:twoCellAnchor>
  <xdr:twoCellAnchor>
    <xdr:from>
      <xdr:col>0</xdr:col>
      <xdr:colOff>265610</xdr:colOff>
      <xdr:row>11</xdr:row>
      <xdr:rowOff>228601</xdr:rowOff>
    </xdr:from>
    <xdr:to>
      <xdr:col>3</xdr:col>
      <xdr:colOff>2177143</xdr:colOff>
      <xdr:row>54</xdr:row>
      <xdr:rowOff>130628</xdr:rowOff>
    </xdr:to>
    <xdr:sp macro="" textlink="">
      <xdr:nvSpPr>
        <xdr:cNvPr id="3" name="テキスト ボックス 2">
          <a:extLst>
            <a:ext uri="{FF2B5EF4-FFF2-40B4-BE49-F238E27FC236}">
              <a16:creationId xmlns:a16="http://schemas.microsoft.com/office/drawing/2014/main" id="{ED0DFF7E-19D1-4010-9F79-35B24AAB5716}"/>
            </a:ext>
          </a:extLst>
        </xdr:cNvPr>
        <xdr:cNvSpPr txBox="1"/>
      </xdr:nvSpPr>
      <xdr:spPr>
        <a:xfrm>
          <a:off x="265610" y="8697687"/>
          <a:ext cx="8094619" cy="7097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800"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削減率の求め方</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「（既存機器の</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400" b="1" u="sng"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排出量－導入機器の</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400" b="1" u="sng"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排出量）／既存機器の</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400" b="1" u="sng"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排出量」</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×100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400" b="1" u="sng"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排出量は以下の計算式による。</a:t>
          </a:r>
          <a:endPar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年間の給湯熱量（</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MJ</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給湯器効率</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標準発熱量（</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MJ/</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計量単位）</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排出係数（</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kg-CO</a:t>
          </a:r>
          <a:r>
            <a:rPr kumimoji="1" lang="en-US" altLang="ja-JP" sz="1400" b="1" u="sng"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計量単位）</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「給湯器種別」「燃料種」欄は、以下の表を参照して記入してください。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上記計算式の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年間の給湯熱量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MJ</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固定値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を代入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計算式のその他の数値については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申請者が入力した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給湯器効率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」及び下記の数値を代入してください。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＜計算式の考え方＞</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①年間の給湯熱量と給湯器効率から、年間の消費エネルギー量を算出</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②年間の消費エネルギー量を、排出係数の計量単位に変換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③変換後の消費エネルギー量に排出係数をかけ、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CO</a:t>
          </a:r>
          <a:r>
            <a:rPr kumimoji="1" lang="en-US" altLang="ja-JP" sz="1200" baseline="-25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排出量を算出</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216831</xdr:colOff>
      <xdr:row>25</xdr:row>
      <xdr:rowOff>87087</xdr:rowOff>
    </xdr:from>
    <xdr:to>
      <xdr:col>2</xdr:col>
      <xdr:colOff>1257301</xdr:colOff>
      <xdr:row>42</xdr:row>
      <xdr:rowOff>43543</xdr:rowOff>
    </xdr:to>
    <xdr:pic>
      <xdr:nvPicPr>
        <xdr:cNvPr id="4" name="図 3">
          <a:extLst>
            <a:ext uri="{FF2B5EF4-FFF2-40B4-BE49-F238E27FC236}">
              <a16:creationId xmlns:a16="http://schemas.microsoft.com/office/drawing/2014/main" id="{9354A963-1612-42A2-84B6-71021E78F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74" y="11016344"/>
          <a:ext cx="4698070" cy="2732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2351315</xdr:colOff>
      <xdr:row>9</xdr:row>
      <xdr:rowOff>32657</xdr:rowOff>
    </xdr:from>
    <xdr:to>
      <xdr:col>3</xdr:col>
      <xdr:colOff>1382485</xdr:colOff>
      <xdr:row>13</xdr:row>
      <xdr:rowOff>1</xdr:rowOff>
    </xdr:to>
    <xdr:sp macro="" textlink="">
      <xdr:nvSpPr>
        <xdr:cNvPr id="5" name="矢印: 上向き折線 4">
          <a:extLst>
            <a:ext uri="{FF2B5EF4-FFF2-40B4-BE49-F238E27FC236}">
              <a16:creationId xmlns:a16="http://schemas.microsoft.com/office/drawing/2014/main" id="{9F7AF56F-B9DE-4D54-94C1-7CC4976F5F96}"/>
            </a:ext>
          </a:extLst>
        </xdr:cNvPr>
        <xdr:cNvSpPr/>
      </xdr:nvSpPr>
      <xdr:spPr>
        <a:xfrm>
          <a:off x="2623458" y="7500257"/>
          <a:ext cx="4942113" cy="1469573"/>
        </a:xfrm>
        <a:prstGeom prst="bentUpArrow">
          <a:avLst>
            <a:gd name="adj1" fmla="val 10366"/>
            <a:gd name="adj2" fmla="val 15424"/>
            <a:gd name="adj3" fmla="val 2158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1404257</xdr:colOff>
      <xdr:row>25</xdr:row>
      <xdr:rowOff>87087</xdr:rowOff>
    </xdr:from>
    <xdr:to>
      <xdr:col>3</xdr:col>
      <xdr:colOff>1526177</xdr:colOff>
      <xdr:row>53</xdr:row>
      <xdr:rowOff>108857</xdr:rowOff>
    </xdr:to>
    <xdr:pic>
      <xdr:nvPicPr>
        <xdr:cNvPr id="6" name="図 5">
          <a:extLst>
            <a:ext uri="{FF2B5EF4-FFF2-40B4-BE49-F238E27FC236}">
              <a16:creationId xmlns:a16="http://schemas.microsoft.com/office/drawing/2014/main" id="{83FBC658-6431-4070-B59C-C4589D873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11016344"/>
          <a:ext cx="2375263" cy="4593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49"/>
  <sheetViews>
    <sheetView tabSelected="1" view="pageBreakPreview" zoomScale="70" zoomScaleNormal="85" zoomScaleSheetLayoutView="70" workbookViewId="0"/>
  </sheetViews>
  <sheetFormatPr defaultColWidth="8.77734375" defaultRowHeight="13.2" x14ac:dyDescent="0.2"/>
  <cols>
    <col min="1" max="1" width="3.88671875" style="1" customWidth="1"/>
    <col min="2" max="2" width="53.33203125" style="16" customWidth="1"/>
    <col min="3" max="4" width="32.77734375" style="1" customWidth="1"/>
    <col min="5" max="5" width="8.6640625" style="1" customWidth="1"/>
    <col min="6" max="16384" width="8.77734375" style="1"/>
  </cols>
  <sheetData>
    <row r="1" spans="2:4" ht="31.95" customHeight="1" x14ac:dyDescent="0.2">
      <c r="B1" s="51" t="s">
        <v>36</v>
      </c>
    </row>
    <row r="2" spans="2:4" ht="294" customHeight="1" x14ac:dyDescent="0.2">
      <c r="B2" s="17"/>
      <c r="C2" s="15"/>
      <c r="D2" s="15"/>
    </row>
    <row r="3" spans="2:4" ht="43.5" customHeight="1" x14ac:dyDescent="0.2">
      <c r="B3" s="18"/>
      <c r="C3" s="10" t="s">
        <v>0</v>
      </c>
      <c r="D3" s="50" t="s">
        <v>4</v>
      </c>
    </row>
    <row r="4" spans="2:4" ht="36" customHeight="1" x14ac:dyDescent="0.2">
      <c r="B4" s="8" t="s">
        <v>3</v>
      </c>
      <c r="C4" s="29"/>
      <c r="D4" s="29"/>
    </row>
    <row r="5" spans="2:4" ht="36" customHeight="1" x14ac:dyDescent="0.2">
      <c r="B5" s="8" t="s">
        <v>19</v>
      </c>
      <c r="C5" s="29"/>
      <c r="D5" s="29"/>
    </row>
    <row r="6" spans="2:4" ht="36" customHeight="1" x14ac:dyDescent="0.2">
      <c r="B6" s="5" t="s">
        <v>31</v>
      </c>
      <c r="C6" s="29"/>
      <c r="D6" s="29"/>
    </row>
    <row r="7" spans="2:4" ht="36" customHeight="1" x14ac:dyDescent="0.2">
      <c r="B7" s="5" t="s">
        <v>8</v>
      </c>
      <c r="C7" s="29"/>
      <c r="D7" s="29"/>
    </row>
    <row r="8" spans="2:4" ht="36" customHeight="1" x14ac:dyDescent="0.2">
      <c r="B8" s="5" t="s">
        <v>9</v>
      </c>
      <c r="C8" s="29"/>
      <c r="D8" s="29"/>
    </row>
    <row r="9" spans="2:4" ht="40.049999999999997" customHeight="1" x14ac:dyDescent="0.2">
      <c r="B9" s="9" t="s">
        <v>34</v>
      </c>
      <c r="C9" s="49"/>
      <c r="D9" s="30" t="e">
        <f>計算!B11</f>
        <v>#N/A</v>
      </c>
    </row>
    <row r="10" spans="2:4" ht="40.049999999999997" customHeight="1" thickBot="1" x14ac:dyDescent="0.25">
      <c r="B10" s="4"/>
      <c r="C10" s="19"/>
      <c r="D10" s="27"/>
    </row>
    <row r="11" spans="2:4" ht="40.049999999999997" customHeight="1" thickBot="1" x14ac:dyDescent="0.25">
      <c r="B11" s="6" t="s">
        <v>37</v>
      </c>
      <c r="C11" s="7" t="e">
        <f>IF(計算!B11&gt;=0.3,"○","×")</f>
        <v>#N/A</v>
      </c>
      <c r="D11" s="28"/>
    </row>
    <row r="12" spans="2:4" ht="26.4" customHeight="1" x14ac:dyDescent="0.2">
      <c r="B12" s="21"/>
      <c r="C12" s="20"/>
      <c r="D12" s="12"/>
    </row>
    <row r="49" spans="2:2" x14ac:dyDescent="0.2">
      <c r="B49" s="16" t="s">
        <v>35</v>
      </c>
    </row>
  </sheetData>
  <sheetProtection password="9E56" sheet="1" objects="1" scenarios="1"/>
  <phoneticPr fontId="1"/>
  <printOptions horizontalCentered="1"/>
  <pageMargins left="0.78740157480314965" right="0.78740157480314965" top="1.1811023622047245" bottom="0" header="0.39370078740157483" footer="0"/>
  <pageSetup paperSize="9" scale="63" orientation="portrait" r:id="rId1"/>
  <headerFooter>
    <oddHeader xml:space="preserve">&amp;L別記様式第１６号（第７条関係）&amp;C
&amp;16高効率給湯機器省エネ性能比較計算表&amp;R
（第４条第１項⑺⑻太陽光発電設備と蓄電設備に高効率給湯機器を加えた３点同時設置の場合）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AE487E-F05F-415A-BDAD-00ED160D446C}">
          <x14:formula1>
            <xm:f>指標!$D$3:$D$6</xm:f>
          </x14:formula1>
          <xm:sqref>C5 D5</xm:sqref>
        </x14:dataValidation>
        <x14:dataValidation type="list" allowBlank="1" showInputMessage="1" showErrorMessage="1" xr:uid="{D031D3E0-4DC4-4858-AAF0-01B2D284BDBE}">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C11"/>
  <sheetViews>
    <sheetView zoomScaleNormal="100" workbookViewId="0">
      <selection activeCell="B11" sqref="B11"/>
    </sheetView>
  </sheetViews>
  <sheetFormatPr defaultRowHeight="13.2" x14ac:dyDescent="0.2"/>
  <cols>
    <col min="1" max="1" width="10.5546875" customWidth="1"/>
    <col min="2" max="3" width="13.6640625" customWidth="1"/>
  </cols>
  <sheetData>
    <row r="1" spans="1:3" x14ac:dyDescent="0.2">
      <c r="B1" s="31" t="s">
        <v>18</v>
      </c>
      <c r="C1" s="31"/>
    </row>
    <row r="2" spans="1:3" x14ac:dyDescent="0.2">
      <c r="B2" t="s">
        <v>0</v>
      </c>
      <c r="C2" t="s">
        <v>17</v>
      </c>
    </row>
    <row r="3" spans="1:3" x14ac:dyDescent="0.2">
      <c r="A3" t="s">
        <v>11</v>
      </c>
      <c r="B3" t="e">
        <f>1/判定!C8/指標!G3*指標!E3</f>
        <v>#DIV/0!</v>
      </c>
      <c r="C3" t="e">
        <f>1/判定!D8/指標!G3*指標!E3</f>
        <v>#DIV/0!</v>
      </c>
    </row>
    <row r="4" spans="1:3" x14ac:dyDescent="0.2">
      <c r="A4" t="s">
        <v>1</v>
      </c>
      <c r="B4" t="e">
        <f>1/判定!C8/指標!G4*指標!E4</f>
        <v>#DIV/0!</v>
      </c>
      <c r="C4" t="e">
        <f>1/判定!D8/指標!G4*指標!E4</f>
        <v>#DIV/0!</v>
      </c>
    </row>
    <row r="5" spans="1:3" x14ac:dyDescent="0.2">
      <c r="A5" t="s">
        <v>16</v>
      </c>
      <c r="B5" t="e">
        <f>1/判定!C8/指標!G5*指標!E5</f>
        <v>#DIV/0!</v>
      </c>
      <c r="C5" t="e">
        <f>1/判定!D8/指標!G5*指標!E5</f>
        <v>#DIV/0!</v>
      </c>
    </row>
    <row r="6" spans="1:3" x14ac:dyDescent="0.2">
      <c r="A6" t="s">
        <v>2</v>
      </c>
      <c r="B6" t="e">
        <f>1/判定!C8/指標!G6*指標!E6</f>
        <v>#DIV/0!</v>
      </c>
      <c r="C6" t="e">
        <f>1/判定!D8/指標!G6*指標!E6</f>
        <v>#DIV/0!</v>
      </c>
    </row>
    <row r="8" spans="1:3" x14ac:dyDescent="0.2">
      <c r="B8" t="s">
        <v>32</v>
      </c>
    </row>
    <row r="9" spans="1:3" x14ac:dyDescent="0.2">
      <c r="A9" t="s">
        <v>0</v>
      </c>
      <c r="B9" t="e">
        <f>VLOOKUP(判定!C5, 計算!$A$3:$C$6, 2, FALSE)</f>
        <v>#N/A</v>
      </c>
    </row>
    <row r="10" spans="1:3" x14ac:dyDescent="0.2">
      <c r="A10" t="s">
        <v>17</v>
      </c>
      <c r="B10" t="e">
        <f>VLOOKUP(判定!D5, 計算!$A$3:$C$6, 3, FALSE)</f>
        <v>#N/A</v>
      </c>
    </row>
    <row r="11" spans="1:3" x14ac:dyDescent="0.2">
      <c r="A11" t="s">
        <v>10</v>
      </c>
      <c r="B11" t="e">
        <f>(B9-B10)/B9</f>
        <v>#N/A</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4" sqref="G4"/>
    </sheetView>
  </sheetViews>
  <sheetFormatPr defaultRowHeight="13.2" x14ac:dyDescent="0.2"/>
  <cols>
    <col min="2" max="2" width="34.6640625" customWidth="1"/>
    <col min="3" max="3" width="4.88671875" style="46" customWidth="1"/>
    <col min="4" max="4" width="16.44140625" customWidth="1"/>
    <col min="5" max="5" width="9.6640625" customWidth="1"/>
    <col min="6" max="6" width="15.6640625" customWidth="1"/>
    <col min="7" max="7" width="9.6640625" customWidth="1"/>
    <col min="8" max="8" width="15.6640625" customWidth="1"/>
  </cols>
  <sheetData>
    <row r="1" spans="2:9" ht="30" customHeight="1" x14ac:dyDescent="0.2"/>
    <row r="2" spans="2:9" ht="36" customHeight="1" x14ac:dyDescent="0.2">
      <c r="B2" s="34" t="s">
        <v>21</v>
      </c>
      <c r="C2" s="47"/>
      <c r="D2" s="25" t="s">
        <v>20</v>
      </c>
      <c r="E2" s="24" t="s">
        <v>13</v>
      </c>
      <c r="F2" s="24"/>
      <c r="G2" s="25" t="s">
        <v>12</v>
      </c>
      <c r="H2" s="26"/>
    </row>
    <row r="3" spans="2:9" s="1" customFormat="1" ht="45" customHeight="1" x14ac:dyDescent="0.2">
      <c r="B3" s="35" t="s">
        <v>22</v>
      </c>
      <c r="C3" s="48"/>
      <c r="D3" s="32" t="s">
        <v>11</v>
      </c>
      <c r="E3" s="14">
        <v>0.438</v>
      </c>
      <c r="F3" s="2" t="s">
        <v>7</v>
      </c>
      <c r="G3" s="22">
        <v>3.6</v>
      </c>
      <c r="H3" s="2" t="s">
        <v>33</v>
      </c>
    </row>
    <row r="4" spans="2:9" s="1" customFormat="1" ht="45" customHeight="1" x14ac:dyDescent="0.2">
      <c r="B4" s="35" t="s">
        <v>23</v>
      </c>
      <c r="C4" s="48"/>
      <c r="D4" s="32" t="s">
        <v>1</v>
      </c>
      <c r="E4" s="14">
        <v>2.0499999999999998</v>
      </c>
      <c r="F4" s="2" t="s">
        <v>5</v>
      </c>
      <c r="G4" s="22">
        <v>39.96</v>
      </c>
      <c r="H4" s="2" t="s">
        <v>14</v>
      </c>
    </row>
    <row r="5" spans="2:9" s="1" customFormat="1" ht="45" customHeight="1" x14ac:dyDescent="0.2">
      <c r="B5" s="35" t="s">
        <v>24</v>
      </c>
      <c r="C5" s="48"/>
      <c r="D5" s="32" t="s">
        <v>16</v>
      </c>
      <c r="E5" s="11">
        <v>6.53</v>
      </c>
      <c r="F5" s="2" t="s">
        <v>5</v>
      </c>
      <c r="G5" s="22">
        <v>95.45</v>
      </c>
      <c r="H5" s="2" t="s">
        <v>14</v>
      </c>
    </row>
    <row r="6" spans="2:9" s="1" customFormat="1" ht="45" customHeight="1" x14ac:dyDescent="0.2">
      <c r="B6" s="35" t="s">
        <v>26</v>
      </c>
      <c r="C6" s="48"/>
      <c r="D6" s="32" t="s">
        <v>2</v>
      </c>
      <c r="E6" s="11">
        <v>2.5</v>
      </c>
      <c r="F6" s="2" t="s">
        <v>6</v>
      </c>
      <c r="G6" s="22">
        <v>36.49</v>
      </c>
      <c r="H6" s="2" t="s">
        <v>15</v>
      </c>
    </row>
    <row r="7" spans="2:9" s="1" customFormat="1" ht="45" customHeight="1" x14ac:dyDescent="0.2">
      <c r="B7" s="35" t="s">
        <v>28</v>
      </c>
      <c r="C7" s="48"/>
      <c r="D7" s="37"/>
      <c r="E7" s="38"/>
      <c r="F7" s="39"/>
      <c r="G7" s="40"/>
      <c r="H7" s="39"/>
    </row>
    <row r="8" spans="2:9" s="1" customFormat="1" ht="45" customHeight="1" x14ac:dyDescent="0.2">
      <c r="B8" s="35" t="s">
        <v>25</v>
      </c>
      <c r="C8" s="48"/>
      <c r="D8" s="41"/>
      <c r="E8" s="41"/>
      <c r="F8" s="41"/>
      <c r="G8" s="41"/>
      <c r="H8" s="41"/>
    </row>
    <row r="9" spans="2:9" s="1" customFormat="1" ht="45" customHeight="1" x14ac:dyDescent="0.2">
      <c r="B9" s="35" t="s">
        <v>27</v>
      </c>
      <c r="C9" s="48"/>
      <c r="D9" s="42"/>
      <c r="E9" s="43"/>
      <c r="F9" s="44"/>
      <c r="G9" s="45"/>
      <c r="H9" s="44"/>
    </row>
    <row r="10" spans="2:9" s="1" customFormat="1" ht="45" customHeight="1" x14ac:dyDescent="0.2">
      <c r="B10" s="35" t="s">
        <v>29</v>
      </c>
      <c r="C10" s="48"/>
      <c r="D10" s="42"/>
      <c r="E10" s="43"/>
      <c r="F10" s="44"/>
      <c r="G10" s="45"/>
      <c r="H10" s="44"/>
    </row>
    <row r="11" spans="2:9" s="1" customFormat="1" ht="45" customHeight="1" x14ac:dyDescent="0.2">
      <c r="B11" s="35" t="s">
        <v>30</v>
      </c>
      <c r="C11" s="48"/>
      <c r="D11" s="41"/>
      <c r="E11" s="41"/>
      <c r="F11" s="41"/>
      <c r="G11" s="41"/>
      <c r="H11" s="41"/>
      <c r="I11" s="3"/>
    </row>
    <row r="12" spans="2:9" s="1" customFormat="1" ht="25.95" customHeight="1" x14ac:dyDescent="0.2">
      <c r="B12" s="33"/>
      <c r="C12" s="36"/>
      <c r="E12" s="12"/>
      <c r="F12" s="12"/>
      <c r="G12" s="12"/>
      <c r="H12" s="12"/>
      <c r="I12" s="12"/>
    </row>
    <row r="13" spans="2:9" s="1" customFormat="1" ht="26.4" customHeight="1" x14ac:dyDescent="0.2">
      <c r="B13" s="23"/>
      <c r="C13" s="36"/>
      <c r="E13" s="13"/>
      <c r="F13" s="13"/>
      <c r="G13" s="13"/>
      <c r="H13" s="13"/>
      <c r="I13" s="13"/>
    </row>
    <row r="14" spans="2:9" s="1" customFormat="1" ht="26.4" customHeight="1" x14ac:dyDescent="0.2">
      <c r="B14" s="23"/>
      <c r="C14" s="36"/>
      <c r="E14" s="13"/>
      <c r="F14" s="13"/>
      <c r="G14" s="13"/>
      <c r="H14" s="13"/>
      <c r="I14" s="13"/>
    </row>
    <row r="15" spans="2:9" s="1" customFormat="1" ht="26.4" customHeight="1" x14ac:dyDescent="0.2">
      <c r="B15" s="23"/>
      <c r="C15" s="36"/>
      <c r="E15" s="13"/>
      <c r="F15" s="13"/>
      <c r="G15" s="13"/>
      <c r="H15" s="13"/>
      <c r="I15" s="13"/>
    </row>
    <row r="17" spans="2:3" ht="13.95" x14ac:dyDescent="0.2">
      <c r="B17" s="23"/>
      <c r="C17" s="36"/>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2024-10-07T05:43:55Z</cp:lastPrinted>
  <dcterms:modified xsi:type="dcterms:W3CDTF">2024-10-07T05:46:55Z</dcterms:modified>
</cp:coreProperties>
</file>