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2"/>
  <workbookPr defaultThemeVersion="166925"/>
  <mc:AlternateContent xmlns:mc="http://schemas.openxmlformats.org/markup-compatibility/2006">
    <mc:Choice Requires="x15">
      <x15ac:absPath xmlns:x15ac="http://schemas.microsoft.com/office/spreadsheetml/2010/11/ac" url="N:\市民課\市民課共通\市民課統計＆報告\17_令和3年度内容\人口\エクセル\"/>
    </mc:Choice>
  </mc:AlternateContent>
  <xr:revisionPtr revIDLastSave="0" documentId="8_{43560F85-77D1-40F3-B493-7859D091801F}" xr6:coauthVersionLast="36" xr6:coauthVersionMax="36" xr10:uidLastSave="{00000000-0000-0000-0000-000000000000}"/>
  <bookViews>
    <workbookView xWindow="0" yWindow="0" windowWidth="23040" windowHeight="8964" xr2:uid="{C6BF26B8-E909-4BED-9A75-4D05E0E4AC3B}"/>
  </bookViews>
  <sheets>
    <sheet name="３月" sheetId="1" r:id="rId1"/>
  </sheets>
  <externalReferences>
    <externalReference r:id="rId2"/>
    <externalReference r:id="rId3"/>
  </externalReferences>
  <definedNames>
    <definedName name="record1">[2]!record1</definedName>
    <definedName name="ダイアログ">[2]!ダイアログ</definedName>
    <definedName name="工種">"工種"</definedName>
    <definedName name="終了">[2]!終了</definedName>
    <definedName name="範囲">#REF!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1" i="1" l="1"/>
  <c r="E21" i="1"/>
  <c r="O20" i="1"/>
  <c r="N20" i="1" s="1"/>
  <c r="C20" i="1"/>
  <c r="O19" i="1"/>
  <c r="N19" i="1" s="1"/>
  <c r="J19" i="1" s="1"/>
  <c r="L19" i="1"/>
  <c r="M19" i="1" s="1"/>
  <c r="K19" i="1"/>
  <c r="H19" i="1"/>
  <c r="I19" i="1" s="1"/>
  <c r="G19" i="1"/>
  <c r="F19" i="1"/>
  <c r="E19" i="1"/>
  <c r="C19" i="1"/>
  <c r="O18" i="1"/>
  <c r="O21" i="1" s="1"/>
  <c r="L18" i="1"/>
  <c r="L21" i="1" s="1"/>
  <c r="K18" i="1"/>
  <c r="K21" i="1" s="1"/>
  <c r="H18" i="1"/>
  <c r="F18" i="1"/>
  <c r="E18" i="1"/>
  <c r="G18" i="1" s="1"/>
  <c r="G21" i="1" s="1"/>
  <c r="C18" i="1"/>
  <c r="C21" i="1" s="1"/>
  <c r="O16" i="1"/>
  <c r="L16" i="1"/>
  <c r="K16" i="1"/>
  <c r="M16" i="1" s="1"/>
  <c r="H16" i="1"/>
  <c r="F16" i="1"/>
  <c r="G16" i="1" s="1"/>
  <c r="E16" i="1"/>
  <c r="C16" i="1"/>
  <c r="N16" i="1" s="1"/>
  <c r="J16" i="1" s="1"/>
  <c r="O15" i="1"/>
  <c r="N15" i="1" s="1"/>
  <c r="L15" i="1"/>
  <c r="M15" i="1" s="1"/>
  <c r="K15" i="1"/>
  <c r="K17" i="1" s="1"/>
  <c r="H15" i="1"/>
  <c r="G15" i="1"/>
  <c r="F15" i="1"/>
  <c r="F17" i="1" s="1"/>
  <c r="E15" i="1"/>
  <c r="E17" i="1" s="1"/>
  <c r="C15" i="1"/>
  <c r="C17" i="1" s="1"/>
  <c r="O13" i="1"/>
  <c r="N13" i="1" s="1"/>
  <c r="L13" i="1"/>
  <c r="M13" i="1" s="1"/>
  <c r="M10" i="1" s="1"/>
  <c r="K13" i="1"/>
  <c r="H13" i="1"/>
  <c r="G13" i="1"/>
  <c r="F13" i="1"/>
  <c r="E13" i="1"/>
  <c r="E10" i="1" s="1"/>
  <c r="C13" i="1"/>
  <c r="C10" i="1" s="1"/>
  <c r="O12" i="1"/>
  <c r="O14" i="1" s="1"/>
  <c r="L12" i="1"/>
  <c r="L14" i="1" s="1"/>
  <c r="K12" i="1"/>
  <c r="K9" i="1" s="1"/>
  <c r="K11" i="1" s="1"/>
  <c r="H12" i="1"/>
  <c r="G12" i="1"/>
  <c r="G14" i="1" s="1"/>
  <c r="F12" i="1"/>
  <c r="F14" i="1" s="1"/>
  <c r="E12" i="1"/>
  <c r="E14" i="1" s="1"/>
  <c r="C12" i="1"/>
  <c r="C14" i="1" s="1"/>
  <c r="K10" i="1"/>
  <c r="H10" i="1"/>
  <c r="F10" i="1"/>
  <c r="O9" i="1"/>
  <c r="L9" i="1"/>
  <c r="G9" i="1"/>
  <c r="F9" i="1"/>
  <c r="F11" i="1" s="1"/>
  <c r="E9" i="1"/>
  <c r="E11" i="1" s="1"/>
  <c r="C9" i="1"/>
  <c r="C11" i="1" s="1"/>
  <c r="O7" i="1"/>
  <c r="C7" i="1"/>
  <c r="G10" i="1" l="1"/>
  <c r="I16" i="1"/>
  <c r="J13" i="1"/>
  <c r="J10" i="1" s="1"/>
  <c r="N10" i="1"/>
  <c r="G17" i="1"/>
  <c r="O11" i="1"/>
  <c r="G11" i="1"/>
  <c r="N17" i="1"/>
  <c r="J15" i="1"/>
  <c r="J17" i="1" s="1"/>
  <c r="M17" i="1"/>
  <c r="K14" i="1"/>
  <c r="H21" i="1"/>
  <c r="H9" i="1"/>
  <c r="H11" i="1" s="1"/>
  <c r="H17" i="1"/>
  <c r="O17" i="1"/>
  <c r="L10" i="1"/>
  <c r="L11" i="1" s="1"/>
  <c r="M12" i="1"/>
  <c r="M18" i="1"/>
  <c r="M21" i="1" s="1"/>
  <c r="H14" i="1"/>
  <c r="N12" i="1"/>
  <c r="N18" i="1"/>
  <c r="L17" i="1"/>
  <c r="O10" i="1"/>
  <c r="M9" i="1" l="1"/>
  <c r="M11" i="1" s="1"/>
  <c r="M14" i="1"/>
  <c r="I15" i="1"/>
  <c r="I17" i="1" s="1"/>
  <c r="J18" i="1"/>
  <c r="I18" i="1" s="1"/>
  <c r="N21" i="1"/>
  <c r="J21" i="1" s="1"/>
  <c r="I21" i="1" s="1"/>
  <c r="I13" i="1"/>
  <c r="I10" i="1" s="1"/>
  <c r="J12" i="1"/>
  <c r="N9" i="1"/>
  <c r="N11" i="1" s="1"/>
  <c r="N14" i="1"/>
  <c r="J14" i="1" l="1"/>
  <c r="J9" i="1"/>
  <c r="J11" i="1" s="1"/>
  <c r="I12" i="1"/>
  <c r="I14" i="1" l="1"/>
  <c r="I9" i="1"/>
  <c r="I11" i="1" s="1"/>
</calcChain>
</file>

<file path=xl/sharedStrings.xml><?xml version="1.0" encoding="utf-8"?>
<sst xmlns="http://schemas.openxmlformats.org/spreadsheetml/2006/main" count="47" uniqueCount="31">
  <si>
    <t>　　　　　住　民　基　本　台　帳　人　口　結　果　報　告</t>
  </si>
  <si>
    <t>　（　総　括　表　）</t>
  </si>
  <si>
    <t>３　月　分</t>
  </si>
  <si>
    <t>区　　　　　　　　分</t>
  </si>
  <si>
    <t>3月 1日</t>
    <rPh sb="1" eb="2">
      <t>ガツ</t>
    </rPh>
    <rPh sb="4" eb="5">
      <t>ニチ</t>
    </rPh>
    <phoneticPr fontId="3"/>
  </si>
  <si>
    <t>自　　　然　　　動　　　態</t>
  </si>
  <si>
    <t>社　　　会　　　動　　　態</t>
  </si>
  <si>
    <t>そ　　　　　の　　　　　他</t>
  </si>
  <si>
    <t>差引増減</t>
  </si>
  <si>
    <t>4月 1日</t>
    <rPh sb="1" eb="2">
      <t>ガツ</t>
    </rPh>
    <rPh sb="4" eb="5">
      <t>ニチ</t>
    </rPh>
    <phoneticPr fontId="3"/>
  </si>
  <si>
    <t>現　　　　在</t>
  </si>
  <si>
    <t>出生</t>
  </si>
  <si>
    <t>死亡</t>
  </si>
  <si>
    <t>差引</t>
  </si>
  <si>
    <t>転入</t>
  </si>
  <si>
    <t>転出</t>
  </si>
  <si>
    <t>増</t>
  </si>
  <si>
    <t>減</t>
  </si>
  <si>
    <t>日本人</t>
    <phoneticPr fontId="3"/>
  </si>
  <si>
    <t>外国人</t>
    <phoneticPr fontId="3"/>
  </si>
  <si>
    <t>人口総数</t>
    <phoneticPr fontId="3"/>
  </si>
  <si>
    <t>男</t>
  </si>
  <si>
    <t>合　　　　     　　計</t>
  </si>
  <si>
    <t>女</t>
  </si>
  <si>
    <t>日本人世帯</t>
    <phoneticPr fontId="3"/>
  </si>
  <si>
    <t>外国人世帯</t>
    <phoneticPr fontId="3"/>
  </si>
  <si>
    <t>複数国籍世帯</t>
  </si>
  <si>
    <t>-</t>
    <phoneticPr fontId="3"/>
  </si>
  <si>
    <t>世　　　　帯　　　　総　　　　数</t>
  </si>
  <si>
    <t>※1　「住民基本台帳の人口」は、算出方法の違いから京都府へ報告する人口と異なりますのでご注意下さい。</t>
    <phoneticPr fontId="3"/>
  </si>
  <si>
    <t>※２　「複数国籍世帯」とは、日本人と外国人とで構成されている世帯です。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</si>
</sst>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R&quot;General&quot;年&quot;"/>
    <numFmt numFmtId="177" formatCode="m&quot;月&quot;d&quot;日&quot;;@"/>
    <numFmt numFmtId="178" formatCode="[$-411]ge&quot;年&quot;m&quot;月&quot;d&quot;日&quot;"/>
    <numFmt numFmtId="179" formatCode="#,##0_ "/>
  </numFmts>
  <fonts count="14" x14ac:knownFonts="1">
    <font>
      <sz val="11"/>
      <name val="ＭＳ Ｐゴシック"/>
      <family val="3"/>
      <charset val="128"/>
    </font>
    <font>
      <sz val="11"/>
      <name val="ＭＳ Ｐゴシック"/>
      <family val="3"/>
      <charset val="128"/>
    </font>
    <font>
      <b/>
      <sz val="12"/>
      <name val="ＭＳ Ｐ明朝"/>
      <family val="1"/>
      <charset val="128"/>
    </font>
    <font>
      <sz val="6"/>
      <name val="ＭＳ Ｐゴシック"/>
      <family val="3"/>
      <charset val="128"/>
    </font>
    <font>
      <sz val="11.5"/>
      <name val="ＭＳ Ｐ明朝"/>
      <family val="1"/>
      <charset val="128"/>
    </font>
    <font>
      <sz val="11"/>
      <name val="ＭＳ Ｐ明朝"/>
      <family val="1"/>
      <charset val="128"/>
    </font>
    <font>
      <sz val="10"/>
      <name val="ＭＳ Ｐ明朝"/>
      <family val="1"/>
      <charset val="128"/>
    </font>
    <font>
      <sz val="12.5"/>
      <name val="ＭＳ Ｐ明朝"/>
      <family val="1"/>
      <charset val="128"/>
    </font>
    <font>
      <b/>
      <sz val="10.5"/>
      <name val="ＭＳ Ｐ明朝"/>
      <family val="1"/>
      <charset val="128"/>
    </font>
    <font>
      <b/>
      <sz val="9.6999999999999993"/>
      <name val="ＭＳ Ｐ明朝"/>
      <family val="1"/>
      <charset val="128"/>
    </font>
    <font>
      <b/>
      <sz val="9.5"/>
      <name val="ＭＳ Ｐ明朝"/>
      <family val="1"/>
      <charset val="128"/>
    </font>
    <font>
      <b/>
      <sz val="11"/>
      <name val="ＭＳ Ｐ明朝"/>
      <family val="1"/>
      <charset val="128"/>
    </font>
    <font>
      <sz val="12"/>
      <name val="ＭＳ Ｐ明朝"/>
      <family val="1"/>
      <charset val="128"/>
    </font>
    <font>
      <b/>
      <sz val="11"/>
      <color indexed="8"/>
      <name val="ＭＳ Ｐ明朝"/>
      <family val="1"/>
      <charset val="128"/>
    </font>
  </fonts>
  <fills count="2">
    <fill>
      <patternFill patternType="none"/>
    </fill>
    <fill>
      <patternFill patternType="gray125"/>
    </fill>
  </fills>
  <borders count="44">
    <border>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79">
    <xf numFmtId="0" fontId="0" fillId="0" borderId="0" xfId="0"/>
    <xf numFmtId="0" fontId="2" fillId="0" borderId="0" xfId="0" applyFont="1" applyFill="1" applyAlignment="1" applyProtection="1">
      <alignment vertical="center"/>
    </xf>
    <xf numFmtId="0" fontId="4" fillId="0" borderId="0" xfId="0" applyFont="1" applyFill="1" applyAlignment="1" applyProtection="1">
      <alignment vertical="center"/>
    </xf>
    <xf numFmtId="0" fontId="5" fillId="0" borderId="0" xfId="0" applyFont="1" applyFill="1" applyAlignment="1" applyProtection="1">
      <alignment vertical="center"/>
    </xf>
    <xf numFmtId="0" fontId="5" fillId="0" borderId="0" xfId="0" applyFont="1" applyFill="1" applyProtection="1"/>
    <xf numFmtId="0" fontId="6" fillId="0" borderId="0" xfId="0" applyFont="1" applyFill="1" applyAlignment="1" applyProtection="1">
      <alignment vertical="center"/>
    </xf>
    <xf numFmtId="0" fontId="7" fillId="0" borderId="0" xfId="0" applyFont="1" applyFill="1" applyAlignment="1" applyProtection="1">
      <alignment vertical="center"/>
    </xf>
    <xf numFmtId="0" fontId="8" fillId="0" borderId="0" xfId="0" applyFont="1" applyFill="1" applyAlignment="1" applyProtection="1">
      <alignment horizontal="center" vertical="center"/>
    </xf>
    <xf numFmtId="0" fontId="9" fillId="0" borderId="1" xfId="0" applyFont="1" applyFill="1" applyBorder="1" applyAlignment="1" applyProtection="1">
      <alignment horizontal="centerContinuous"/>
    </xf>
    <xf numFmtId="0" fontId="9" fillId="0" borderId="2" xfId="0" applyFont="1" applyFill="1" applyBorder="1" applyAlignment="1" applyProtection="1">
      <alignment horizontal="centerContinuous"/>
    </xf>
    <xf numFmtId="176" fontId="10" fillId="0" borderId="1" xfId="0" applyNumberFormat="1" applyFont="1" applyFill="1" applyBorder="1" applyAlignment="1" applyProtection="1">
      <alignment horizontal="right" vertical="center"/>
      <protection locked="0"/>
    </xf>
    <xf numFmtId="177" fontId="10" fillId="0" borderId="3" xfId="0" applyNumberFormat="1" applyFont="1" applyFill="1" applyBorder="1" applyAlignment="1" applyProtection="1">
      <alignment horizontal="left" vertical="center"/>
      <protection locked="0"/>
    </xf>
    <xf numFmtId="0" fontId="10" fillId="0" borderId="4" xfId="0" applyFont="1" applyFill="1" applyBorder="1" applyAlignment="1" applyProtection="1">
      <alignment horizontal="centerContinuous" vertical="center"/>
    </xf>
    <xf numFmtId="0" fontId="10" fillId="0" borderId="5" xfId="0" applyFont="1" applyFill="1" applyBorder="1" applyAlignment="1" applyProtection="1">
      <alignment horizontal="centerContinuous" vertical="center"/>
    </xf>
    <xf numFmtId="0" fontId="10" fillId="0" borderId="6" xfId="0" applyFont="1" applyFill="1" applyBorder="1" applyAlignment="1" applyProtection="1">
      <alignment horizontal="centerContinuous" vertical="center"/>
    </xf>
    <xf numFmtId="0" fontId="10" fillId="0" borderId="7" xfId="0" applyFont="1" applyFill="1" applyBorder="1" applyAlignment="1" applyProtection="1">
      <alignment horizontal="center"/>
    </xf>
    <xf numFmtId="176" fontId="10" fillId="0" borderId="8" xfId="0" applyNumberFormat="1" applyFont="1" applyFill="1" applyBorder="1" applyAlignment="1" applyProtection="1">
      <alignment horizontal="right" vertical="center"/>
    </xf>
    <xf numFmtId="178" fontId="10" fillId="0" borderId="2" xfId="0" applyNumberFormat="1" applyFont="1" applyFill="1" applyBorder="1" applyAlignment="1" applyProtection="1">
      <alignment horizontal="center" vertical="center"/>
      <protection locked="0"/>
    </xf>
    <xf numFmtId="0" fontId="9" fillId="0" borderId="9" xfId="0" applyFont="1" applyFill="1" applyBorder="1" applyAlignment="1" applyProtection="1">
      <alignment vertical="center"/>
    </xf>
    <xf numFmtId="0" fontId="9" fillId="0" borderId="10" xfId="0" applyFont="1" applyFill="1" applyBorder="1" applyAlignment="1" applyProtection="1">
      <alignment vertical="center"/>
    </xf>
    <xf numFmtId="0" fontId="10" fillId="0" borderId="11" xfId="0" applyFont="1" applyFill="1" applyBorder="1" applyAlignment="1" applyProtection="1">
      <alignment horizontal="center" vertical="center"/>
    </xf>
    <xf numFmtId="0" fontId="10" fillId="0" borderId="12" xfId="0"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0" fontId="10" fillId="0" borderId="14" xfId="0" applyFont="1" applyFill="1" applyBorder="1" applyAlignment="1" applyProtection="1">
      <alignment horizontal="center" vertical="center"/>
    </xf>
    <xf numFmtId="0" fontId="10" fillId="0" borderId="15" xfId="0" applyFont="1" applyFill="1" applyBorder="1" applyAlignment="1" applyProtection="1">
      <alignment vertical="center"/>
    </xf>
    <xf numFmtId="0" fontId="10" fillId="0" borderId="16" xfId="0" applyFont="1" applyFill="1" applyBorder="1" applyAlignment="1" applyProtection="1">
      <alignment horizontal="center" vertical="center"/>
    </xf>
    <xf numFmtId="0" fontId="10" fillId="0" borderId="17" xfId="0" applyFont="1" applyFill="1" applyBorder="1" applyAlignment="1" applyProtection="1">
      <alignment horizontal="center" vertical="center"/>
    </xf>
    <xf numFmtId="0" fontId="9" fillId="0" borderId="18" xfId="0" applyFont="1" applyFill="1" applyBorder="1" applyAlignment="1" applyProtection="1">
      <alignment horizontal="distributed" vertical="center"/>
    </xf>
    <xf numFmtId="0" fontId="0" fillId="0" borderId="19" xfId="0" applyBorder="1" applyAlignment="1">
      <alignment horizontal="distributed" vertical="center"/>
    </xf>
    <xf numFmtId="179" fontId="11" fillId="0" borderId="20" xfId="1" applyNumberFormat="1" applyFont="1" applyFill="1" applyBorder="1" applyAlignment="1" applyProtection="1">
      <alignment horizontal="right" vertical="center"/>
    </xf>
    <xf numFmtId="179" fontId="11" fillId="0" borderId="21" xfId="1" applyNumberFormat="1" applyFont="1" applyFill="1" applyBorder="1" applyAlignment="1" applyProtection="1">
      <alignment horizontal="right" vertical="center"/>
    </xf>
    <xf numFmtId="179" fontId="11" fillId="0" borderId="14" xfId="1" applyNumberFormat="1" applyFont="1" applyFill="1" applyBorder="1" applyAlignment="1" applyProtection="1">
      <alignment vertical="center"/>
    </xf>
    <xf numFmtId="179" fontId="11" fillId="0" borderId="22" xfId="1" applyNumberFormat="1" applyFont="1" applyFill="1" applyBorder="1" applyAlignment="1" applyProtection="1">
      <alignment horizontal="right" vertical="center"/>
    </xf>
    <xf numFmtId="179" fontId="11" fillId="0" borderId="23" xfId="1" applyNumberFormat="1" applyFont="1" applyFill="1" applyBorder="1" applyAlignment="1" applyProtection="1">
      <alignment horizontal="right" vertical="center"/>
    </xf>
    <xf numFmtId="0" fontId="12" fillId="0" borderId="0" xfId="0" applyFont="1" applyFill="1" applyAlignment="1" applyProtection="1">
      <alignment vertical="center"/>
    </xf>
    <xf numFmtId="0" fontId="9" fillId="0" borderId="24" xfId="0" applyFont="1" applyFill="1" applyBorder="1" applyAlignment="1" applyProtection="1">
      <alignment horizontal="distributed" vertical="center"/>
    </xf>
    <xf numFmtId="0" fontId="0" fillId="0" borderId="23" xfId="0" applyBorder="1" applyAlignment="1">
      <alignment horizontal="distributed" vertical="center"/>
    </xf>
    <xf numFmtId="0" fontId="9" fillId="0" borderId="25" xfId="0" applyFont="1" applyFill="1" applyBorder="1" applyAlignment="1" applyProtection="1">
      <alignment horizontal="distributed" vertical="center"/>
    </xf>
    <xf numFmtId="0" fontId="0" fillId="0" borderId="26" xfId="0" applyBorder="1" applyAlignment="1">
      <alignment horizontal="distributed" vertical="center"/>
    </xf>
    <xf numFmtId="179" fontId="11" fillId="0" borderId="27" xfId="1" applyNumberFormat="1" applyFont="1" applyFill="1" applyBorder="1" applyAlignment="1" applyProtection="1">
      <alignment horizontal="right" vertical="center"/>
    </xf>
    <xf numFmtId="179" fontId="11" fillId="0" borderId="28" xfId="1" applyNumberFormat="1" applyFont="1" applyFill="1" applyBorder="1" applyAlignment="1" applyProtection="1">
      <alignment horizontal="right" vertical="center"/>
    </xf>
    <xf numFmtId="179" fontId="11" fillId="0" borderId="29" xfId="1" applyNumberFormat="1" applyFont="1" applyFill="1" applyBorder="1" applyAlignment="1" applyProtection="1">
      <alignment horizontal="right" vertical="center"/>
    </xf>
    <xf numFmtId="179" fontId="11" fillId="0" borderId="26" xfId="1" applyNumberFormat="1" applyFont="1" applyFill="1" applyBorder="1" applyAlignment="1" applyProtection="1">
      <alignment horizontal="right" vertical="center"/>
    </xf>
    <xf numFmtId="0" fontId="9" fillId="0" borderId="30" xfId="0" applyFont="1" applyFill="1" applyBorder="1" applyAlignment="1" applyProtection="1">
      <alignment vertical="center"/>
    </xf>
    <xf numFmtId="0" fontId="9" fillId="0" borderId="10" xfId="0" applyFont="1" applyFill="1" applyBorder="1" applyAlignment="1" applyProtection="1">
      <alignment horizontal="distributed" vertical="center"/>
    </xf>
    <xf numFmtId="179" fontId="11" fillId="0" borderId="18" xfId="1" quotePrefix="1" applyNumberFormat="1" applyFont="1" applyFill="1" applyBorder="1" applyAlignment="1" applyProtection="1">
      <alignment horizontal="right" vertical="center"/>
    </xf>
    <xf numFmtId="179" fontId="11" fillId="0" borderId="6" xfId="1" quotePrefix="1" applyNumberFormat="1" applyFont="1" applyFill="1" applyBorder="1" applyAlignment="1" applyProtection="1">
      <alignment horizontal="right" vertical="center"/>
    </xf>
    <xf numFmtId="179" fontId="13" fillId="0" borderId="31" xfId="1" applyNumberFormat="1" applyFont="1" applyFill="1" applyBorder="1" applyAlignment="1" applyProtection="1">
      <alignment vertical="center"/>
    </xf>
    <xf numFmtId="179" fontId="11" fillId="0" borderId="31" xfId="1" applyNumberFormat="1" applyFont="1" applyFill="1" applyBorder="1" applyAlignment="1" applyProtection="1">
      <alignment vertical="center"/>
    </xf>
    <xf numFmtId="179" fontId="13" fillId="0" borderId="4" xfId="1" applyNumberFormat="1" applyFont="1" applyFill="1" applyBorder="1" applyAlignment="1" applyProtection="1">
      <alignment horizontal="right" vertical="center"/>
    </xf>
    <xf numFmtId="179" fontId="13" fillId="0" borderId="19" xfId="1" applyNumberFormat="1" applyFont="1" applyFill="1" applyBorder="1" applyAlignment="1" applyProtection="1">
      <alignment horizontal="right" vertical="center"/>
    </xf>
    <xf numFmtId="0" fontId="9" fillId="0" borderId="30" xfId="0" applyFont="1" applyFill="1" applyBorder="1" applyAlignment="1" applyProtection="1">
      <alignment horizontal="center" vertical="center"/>
    </xf>
    <xf numFmtId="0" fontId="9" fillId="0" borderId="32" xfId="0" applyFont="1" applyFill="1" applyBorder="1" applyAlignment="1" applyProtection="1">
      <alignment horizontal="distributed" vertical="center"/>
    </xf>
    <xf numFmtId="179" fontId="11" fillId="0" borderId="24" xfId="1" quotePrefix="1" applyNumberFormat="1" applyFont="1" applyFill="1" applyBorder="1" applyAlignment="1" applyProtection="1">
      <alignment horizontal="right" vertical="center"/>
    </xf>
    <xf numFmtId="179" fontId="11" fillId="0" borderId="21" xfId="1" quotePrefix="1" applyNumberFormat="1" applyFont="1" applyFill="1" applyBorder="1" applyAlignment="1" applyProtection="1">
      <alignment horizontal="right" vertical="center"/>
    </xf>
    <xf numFmtId="179" fontId="13" fillId="0" borderId="14" xfId="1" applyNumberFormat="1" applyFont="1" applyFill="1" applyBorder="1" applyAlignment="1" applyProtection="1">
      <alignment vertical="center"/>
    </xf>
    <xf numFmtId="179" fontId="13" fillId="0" borderId="22" xfId="1" applyNumberFormat="1" applyFont="1" applyFill="1" applyBorder="1" applyAlignment="1" applyProtection="1">
      <alignment horizontal="right" vertical="center"/>
    </xf>
    <xf numFmtId="179" fontId="13" fillId="0" borderId="23" xfId="1" applyNumberFormat="1" applyFont="1" applyFill="1" applyBorder="1" applyAlignment="1" applyProtection="1">
      <alignment horizontal="right" vertical="center"/>
    </xf>
    <xf numFmtId="0" fontId="9" fillId="0" borderId="33" xfId="0" applyFont="1" applyFill="1" applyBorder="1" applyAlignment="1" applyProtection="1">
      <alignment horizontal="center" vertical="center"/>
    </xf>
    <xf numFmtId="0" fontId="9" fillId="0" borderId="34" xfId="0" applyFont="1" applyFill="1" applyBorder="1" applyAlignment="1" applyProtection="1">
      <alignment horizontal="center" vertical="center"/>
    </xf>
    <xf numFmtId="179" fontId="11" fillId="0" borderId="25" xfId="1" applyNumberFormat="1" applyFont="1" applyFill="1" applyBorder="1" applyAlignment="1" applyProtection="1">
      <alignment horizontal="right" vertical="center"/>
    </xf>
    <xf numFmtId="179" fontId="11" fillId="0" borderId="35" xfId="1" applyNumberFormat="1" applyFont="1" applyFill="1" applyBorder="1" applyAlignment="1" applyProtection="1">
      <alignment vertical="center"/>
    </xf>
    <xf numFmtId="0" fontId="9" fillId="0" borderId="36" xfId="0" applyFont="1" applyFill="1" applyBorder="1" applyAlignment="1" applyProtection="1">
      <alignment horizontal="center" vertical="center"/>
    </xf>
    <xf numFmtId="0" fontId="9" fillId="0" borderId="37" xfId="0" applyFont="1" applyFill="1" applyBorder="1" applyAlignment="1" applyProtection="1">
      <alignment horizontal="distributed" vertical="center"/>
    </xf>
    <xf numFmtId="0" fontId="9" fillId="0" borderId="38" xfId="0" applyFont="1" applyFill="1" applyBorder="1" applyAlignment="1" applyProtection="1">
      <alignment horizontal="center" vertical="center"/>
    </xf>
    <xf numFmtId="179" fontId="11" fillId="0" borderId="5" xfId="1" quotePrefix="1" applyNumberFormat="1" applyFont="1" applyFill="1" applyBorder="1" applyAlignment="1" applyProtection="1">
      <alignment horizontal="right" vertical="center"/>
    </xf>
    <xf numFmtId="179" fontId="11" fillId="0" borderId="27" xfId="1" quotePrefix="1" applyNumberFormat="1" applyFont="1" applyFill="1" applyBorder="1" applyAlignment="1" applyProtection="1">
      <alignment horizontal="right" vertical="center"/>
    </xf>
    <xf numFmtId="179" fontId="11" fillId="0" borderId="28" xfId="1" quotePrefix="1" applyNumberFormat="1" applyFont="1" applyFill="1" applyBorder="1" applyAlignment="1" applyProtection="1">
      <alignment horizontal="right" vertical="center"/>
    </xf>
    <xf numFmtId="179" fontId="13" fillId="0" borderId="35" xfId="1" applyNumberFormat="1" applyFont="1" applyFill="1" applyBorder="1" applyAlignment="1" applyProtection="1">
      <alignment vertical="center"/>
    </xf>
    <xf numFmtId="179" fontId="13" fillId="0" borderId="29" xfId="1" applyNumberFormat="1" applyFont="1" applyFill="1" applyBorder="1" applyAlignment="1" applyProtection="1">
      <alignment horizontal="right" vertical="center"/>
    </xf>
    <xf numFmtId="179" fontId="13" fillId="0" borderId="26" xfId="1" applyNumberFormat="1" applyFont="1" applyFill="1" applyBorder="1" applyAlignment="1" applyProtection="1">
      <alignment horizontal="right" vertical="center"/>
    </xf>
    <xf numFmtId="179" fontId="13" fillId="0" borderId="35" xfId="1" applyNumberFormat="1" applyFont="1" applyFill="1" applyBorder="1" applyAlignment="1" applyProtection="1">
      <alignment horizontal="center" vertical="center"/>
    </xf>
    <xf numFmtId="0" fontId="9" fillId="0" borderId="39" xfId="0" applyFont="1" applyFill="1" applyBorder="1" applyAlignment="1" applyProtection="1">
      <alignment horizontal="centerContinuous" vertical="center"/>
    </xf>
    <xf numFmtId="0" fontId="9" fillId="0" borderId="34" xfId="0" applyFont="1" applyFill="1" applyBorder="1" applyAlignment="1" applyProtection="1">
      <alignment horizontal="centerContinuous" vertical="center"/>
    </xf>
    <xf numFmtId="179" fontId="11" fillId="0" borderId="40" xfId="1" applyNumberFormat="1" applyFont="1" applyFill="1" applyBorder="1" applyAlignment="1" applyProtection="1">
      <alignment horizontal="right" vertical="center"/>
    </xf>
    <xf numFmtId="179" fontId="11" fillId="0" borderId="41" xfId="1" applyNumberFormat="1" applyFont="1" applyFill="1" applyBorder="1" applyAlignment="1" applyProtection="1">
      <alignment horizontal="right" vertical="center"/>
    </xf>
    <xf numFmtId="179" fontId="11" fillId="0" borderId="42" xfId="1" applyNumberFormat="1" applyFont="1" applyFill="1" applyBorder="1" applyAlignment="1" applyProtection="1">
      <alignment horizontal="right" vertical="center"/>
    </xf>
    <xf numFmtId="179" fontId="11" fillId="0" borderId="43" xfId="1" applyNumberFormat="1" applyFont="1" applyFill="1" applyBorder="1" applyAlignment="1" applyProtection="1">
      <alignment horizontal="right" vertical="center"/>
    </xf>
    <xf numFmtId="0" fontId="11" fillId="0" borderId="0" xfId="0" applyFont="1" applyFill="1" applyAlignment="1" applyProtection="1">
      <alignment vertical="center"/>
    </xf>
  </cellXfs>
  <cellStyles count="2">
    <cellStyle name="桁区切り" xfId="1" builtinId="6"/>
    <cellStyle name="標準" xfId="0" builtinId="0"/>
  </cellStyles>
  <dxfs count="1">
    <dxf>
      <fill>
        <patternFill>
          <bgColor indexed="4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066;&#27665;&#35506;/&#24066;&#27665;&#35506;&#20849;&#36890;/&#24066;&#27665;&#35506;&#32113;&#35336;&#65286;&#22577;&#21578;/17_&#20196;&#21644;3&#24180;&#24230;&#20869;&#23481;/&#20154;&#21475;/R3&#24180;_&#20154;&#21475;&#22577;&#2157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24066;&#27665;&#35506;\&#24066;&#27665;&#35506;&#20849;&#36890;\My%20Documents\&#36215;&#26696;&#29992;&#32025;&#20316;&#25104;&#12471;&#12473;&#12486;&#125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４"/>
      <sheetName val="入５"/>
      <sheetName val="入６"/>
      <sheetName val="入７"/>
      <sheetName val="入８"/>
      <sheetName val="入９"/>
      <sheetName val="入１０"/>
      <sheetName val="入１１"/>
      <sheetName val="入１２"/>
      <sheetName val="入１"/>
      <sheetName val="入２"/>
      <sheetName val="入３"/>
      <sheetName val="４月"/>
      <sheetName val="５月"/>
      <sheetName val="６月"/>
      <sheetName val="７月"/>
      <sheetName val="８月"/>
      <sheetName val="９月"/>
      <sheetName val="１０月"/>
      <sheetName val="１１月"/>
      <sheetName val="１２月"/>
      <sheetName val="１月"/>
      <sheetName val="２月"/>
      <sheetName val="３月"/>
      <sheetName val="４－３月"/>
      <sheetName val="４－８月"/>
      <sheetName val="４－９月"/>
      <sheetName val="１０－３月"/>
      <sheetName val="１－３月"/>
      <sheetName val="４－１２月"/>
      <sheetName val="４－３月報"/>
      <sheetName val="送付文"/>
      <sheetName val="kian"/>
      <sheetName val="HP"/>
      <sheetName val="年度"/>
      <sheetName val="入力表"/>
    </sheetNames>
    <sheetDataSet>
      <sheetData sheetId="0"/>
      <sheetData sheetId="1"/>
      <sheetData sheetId="2"/>
      <sheetData sheetId="3"/>
      <sheetData sheetId="4"/>
      <sheetData sheetId="5"/>
      <sheetData sheetId="6"/>
      <sheetData sheetId="7"/>
      <sheetData sheetId="8"/>
      <sheetData sheetId="9"/>
      <sheetData sheetId="10"/>
      <sheetData sheetId="11">
        <row r="5">
          <cell r="E5">
            <v>22</v>
          </cell>
          <cell r="F5">
            <v>31</v>
          </cell>
          <cell r="G5">
            <v>441</v>
          </cell>
          <cell r="H5">
            <v>1</v>
          </cell>
          <cell r="I5">
            <v>0</v>
          </cell>
          <cell r="J5">
            <v>39004</v>
          </cell>
        </row>
        <row r="6">
          <cell r="E6">
            <v>0</v>
          </cell>
          <cell r="F6">
            <v>0</v>
          </cell>
          <cell r="G6">
            <v>17</v>
          </cell>
          <cell r="J6">
            <v>357</v>
          </cell>
        </row>
        <row r="7">
          <cell r="E7">
            <v>23</v>
          </cell>
          <cell r="F7">
            <v>38</v>
          </cell>
          <cell r="G7">
            <v>413</v>
          </cell>
          <cell r="H7">
            <v>2</v>
          </cell>
          <cell r="J7">
            <v>41799</v>
          </cell>
        </row>
        <row r="8">
          <cell r="E8">
            <v>0</v>
          </cell>
          <cell r="F8">
            <v>0</v>
          </cell>
          <cell r="G8">
            <v>7</v>
          </cell>
          <cell r="I8">
            <v>2</v>
          </cell>
          <cell r="J8">
            <v>347</v>
          </cell>
        </row>
        <row r="9">
          <cell r="E9">
            <v>0</v>
          </cell>
          <cell r="F9">
            <v>41</v>
          </cell>
          <cell r="G9">
            <v>421</v>
          </cell>
          <cell r="H9">
            <v>2</v>
          </cell>
          <cell r="I9">
            <v>0</v>
          </cell>
          <cell r="J9">
            <v>36331</v>
          </cell>
        </row>
        <row r="10">
          <cell r="E10">
            <v>0</v>
          </cell>
          <cell r="F10">
            <v>0</v>
          </cell>
          <cell r="G10">
            <v>18</v>
          </cell>
          <cell r="I10">
            <v>1</v>
          </cell>
          <cell r="J10">
            <v>367</v>
          </cell>
        </row>
        <row r="11">
          <cell r="J11">
            <v>190</v>
          </cell>
        </row>
      </sheetData>
      <sheetData sheetId="12"/>
      <sheetData sheetId="13"/>
      <sheetData sheetId="14"/>
      <sheetData sheetId="15"/>
      <sheetData sheetId="16"/>
      <sheetData sheetId="17"/>
      <sheetData sheetId="18"/>
      <sheetData sheetId="19"/>
      <sheetData sheetId="20"/>
      <sheetData sheetId="21"/>
      <sheetData sheetId="22">
        <row r="12">
          <cell r="O12">
            <v>38894</v>
          </cell>
        </row>
        <row r="13">
          <cell r="O13">
            <v>345</v>
          </cell>
        </row>
        <row r="15">
          <cell r="O15">
            <v>41682</v>
          </cell>
        </row>
        <row r="16">
          <cell r="O16">
            <v>347</v>
          </cell>
        </row>
        <row r="18">
          <cell r="O18">
            <v>36146</v>
          </cell>
        </row>
        <row r="19">
          <cell r="O19">
            <v>359</v>
          </cell>
        </row>
        <row r="20">
          <cell r="O20">
            <v>189</v>
          </cell>
        </row>
      </sheetData>
      <sheetData sheetId="23"/>
      <sheetData sheetId="24"/>
      <sheetData sheetId="25"/>
      <sheetData sheetId="26"/>
      <sheetData sheetId="27"/>
      <sheetData sheetId="28"/>
      <sheetData sheetId="29"/>
      <sheetData sheetId="30"/>
      <sheetData sheetId="31"/>
      <sheetData sheetId="32"/>
      <sheetData sheetId="33"/>
      <sheetData sheetId="34">
        <row r="13">
          <cell r="H13">
            <v>3</v>
          </cell>
        </row>
      </sheetData>
      <sheetData sheetId="3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起案用紙作成システム"/>
    </sheetNames>
    <definedNames>
      <definedName name="record1"/>
      <definedName name="ダイアログ"/>
      <definedName name="終了"/>
    </defined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A85346-AC03-493A-994A-E58A5336205A}">
  <sheetPr codeName="Sheet27"/>
  <dimension ref="A1:Q24"/>
  <sheetViews>
    <sheetView showGridLines="0" tabSelected="1" showRuler="0" view="pageBreakPreview" zoomScale="60" zoomScaleNormal="100" workbookViewId="0">
      <selection activeCell="L9" sqref="L9"/>
    </sheetView>
  </sheetViews>
  <sheetFormatPr defaultColWidth="9" defaultRowHeight="14.4" x14ac:dyDescent="0.2"/>
  <cols>
    <col min="1" max="1" width="3" style="1" customWidth="1"/>
    <col min="2" max="2" width="21.6640625" style="1" customWidth="1"/>
    <col min="3" max="3" width="6.6640625" style="3" customWidth="1"/>
    <col min="4" max="4" width="7.109375" style="3" customWidth="1"/>
    <col min="5" max="14" width="8.6640625" style="3" customWidth="1"/>
    <col min="15" max="15" width="6.6640625" style="3" customWidth="1"/>
    <col min="16" max="16" width="7.109375" style="3" customWidth="1"/>
    <col min="17" max="16384" width="9" style="3"/>
  </cols>
  <sheetData>
    <row r="1" spans="1:17" ht="25.5" customHeight="1" x14ac:dyDescent="0.2">
      <c r="C1" s="2"/>
      <c r="D1" s="2"/>
      <c r="F1" s="3" t="s">
        <v>0</v>
      </c>
    </row>
    <row r="2" spans="1:17" ht="8.4" customHeight="1" x14ac:dyDescent="0.2">
      <c r="C2" s="4"/>
      <c r="D2" s="4"/>
      <c r="E2" s="4"/>
    </row>
    <row r="3" spans="1:17" ht="13.35" customHeight="1" x14ac:dyDescent="0.2">
      <c r="G3" s="4"/>
      <c r="H3" s="5" t="s">
        <v>1</v>
      </c>
    </row>
    <row r="4" spans="1:17" ht="13.35" customHeight="1" x14ac:dyDescent="0.2">
      <c r="G4" s="4"/>
      <c r="H4" s="5"/>
    </row>
    <row r="5" spans="1:17" ht="15.9" customHeight="1" x14ac:dyDescent="0.2">
      <c r="G5" s="4"/>
      <c r="H5" s="6"/>
      <c r="O5" s="7" t="s">
        <v>2</v>
      </c>
      <c r="P5" s="7"/>
    </row>
    <row r="6" spans="1:17" ht="9.9" customHeight="1" thickBot="1" x14ac:dyDescent="0.25"/>
    <row r="7" spans="1:17" s="1" customFormat="1" ht="30.9" customHeight="1" x14ac:dyDescent="0.15">
      <c r="A7" s="8" t="s">
        <v>3</v>
      </c>
      <c r="B7" s="9"/>
      <c r="C7" s="10">
        <f>[1]年度!H13+1</f>
        <v>4</v>
      </c>
      <c r="D7" s="11" t="s">
        <v>4</v>
      </c>
      <c r="E7" s="12" t="s">
        <v>5</v>
      </c>
      <c r="F7" s="13"/>
      <c r="G7" s="14"/>
      <c r="H7" s="12" t="s">
        <v>6</v>
      </c>
      <c r="I7" s="13"/>
      <c r="J7" s="14"/>
      <c r="K7" s="12" t="s">
        <v>7</v>
      </c>
      <c r="L7" s="13"/>
      <c r="M7" s="14"/>
      <c r="N7" s="15" t="s">
        <v>8</v>
      </c>
      <c r="O7" s="16">
        <f>[1]年度!H13+1</f>
        <v>4</v>
      </c>
      <c r="P7" s="17" t="s">
        <v>9</v>
      </c>
    </row>
    <row r="8" spans="1:17" s="1" customFormat="1" ht="30.9" customHeight="1" thickBot="1" x14ac:dyDescent="0.25">
      <c r="A8" s="18"/>
      <c r="B8" s="19"/>
      <c r="C8" s="20" t="s">
        <v>10</v>
      </c>
      <c r="D8" s="21"/>
      <c r="E8" s="22" t="s">
        <v>11</v>
      </c>
      <c r="F8" s="23" t="s">
        <v>12</v>
      </c>
      <c r="G8" s="23" t="s">
        <v>13</v>
      </c>
      <c r="H8" s="22" t="s">
        <v>14</v>
      </c>
      <c r="I8" s="23" t="s">
        <v>15</v>
      </c>
      <c r="J8" s="23" t="s">
        <v>13</v>
      </c>
      <c r="K8" s="22" t="s">
        <v>16</v>
      </c>
      <c r="L8" s="23" t="s">
        <v>17</v>
      </c>
      <c r="M8" s="22" t="s">
        <v>13</v>
      </c>
      <c r="N8" s="24"/>
      <c r="O8" s="25" t="s">
        <v>10</v>
      </c>
      <c r="P8" s="26"/>
    </row>
    <row r="9" spans="1:17" ht="30.9" customHeight="1" x14ac:dyDescent="0.2">
      <c r="A9" s="27" t="s">
        <v>18</v>
      </c>
      <c r="B9" s="28"/>
      <c r="C9" s="29">
        <f t="shared" ref="C9:N10" si="0">C12+C15</f>
        <v>80576</v>
      </c>
      <c r="D9" s="30"/>
      <c r="E9" s="31">
        <f t="shared" si="0"/>
        <v>45</v>
      </c>
      <c r="F9" s="31">
        <f t="shared" si="0"/>
        <v>69</v>
      </c>
      <c r="G9" s="31">
        <f t="shared" si="0"/>
        <v>-24</v>
      </c>
      <c r="H9" s="31">
        <f t="shared" si="0"/>
        <v>854</v>
      </c>
      <c r="I9" s="31">
        <f>I12+I15</f>
        <v>606</v>
      </c>
      <c r="J9" s="31">
        <f t="shared" si="0"/>
        <v>248</v>
      </c>
      <c r="K9" s="31">
        <f t="shared" si="0"/>
        <v>3</v>
      </c>
      <c r="L9" s="31">
        <f t="shared" si="0"/>
        <v>0</v>
      </c>
      <c r="M9" s="31">
        <f t="shared" si="0"/>
        <v>3</v>
      </c>
      <c r="N9" s="31">
        <f t="shared" si="0"/>
        <v>227</v>
      </c>
      <c r="O9" s="32">
        <f>O12+O15</f>
        <v>80803</v>
      </c>
      <c r="P9" s="33"/>
      <c r="Q9" s="34"/>
    </row>
    <row r="10" spans="1:17" ht="30.9" customHeight="1" x14ac:dyDescent="0.2">
      <c r="A10" s="35" t="s">
        <v>19</v>
      </c>
      <c r="B10" s="36"/>
      <c r="C10" s="29">
        <f t="shared" si="0"/>
        <v>692</v>
      </c>
      <c r="D10" s="30"/>
      <c r="E10" s="31">
        <f t="shared" si="0"/>
        <v>0</v>
      </c>
      <c r="F10" s="31">
        <f t="shared" si="0"/>
        <v>0</v>
      </c>
      <c r="G10" s="31">
        <f t="shared" si="0"/>
        <v>0</v>
      </c>
      <c r="H10" s="31">
        <f t="shared" si="0"/>
        <v>24</v>
      </c>
      <c r="I10" s="31">
        <f t="shared" si="0"/>
        <v>10</v>
      </c>
      <c r="J10" s="31">
        <f t="shared" si="0"/>
        <v>14</v>
      </c>
      <c r="K10" s="31">
        <f t="shared" si="0"/>
        <v>0</v>
      </c>
      <c r="L10" s="31">
        <f t="shared" si="0"/>
        <v>2</v>
      </c>
      <c r="M10" s="31">
        <f t="shared" si="0"/>
        <v>-2</v>
      </c>
      <c r="N10" s="31">
        <f t="shared" si="0"/>
        <v>12</v>
      </c>
      <c r="O10" s="32">
        <f>O13+O16</f>
        <v>704</v>
      </c>
      <c r="P10" s="33"/>
      <c r="Q10" s="34"/>
    </row>
    <row r="11" spans="1:17" ht="30.9" customHeight="1" thickBot="1" x14ac:dyDescent="0.25">
      <c r="A11" s="37" t="s">
        <v>20</v>
      </c>
      <c r="B11" s="38"/>
      <c r="C11" s="39">
        <f t="shared" ref="C11:N11" si="1">SUM(C9:C10)</f>
        <v>81268</v>
      </c>
      <c r="D11" s="40"/>
      <c r="E11" s="31">
        <f t="shared" si="1"/>
        <v>45</v>
      </c>
      <c r="F11" s="31">
        <f t="shared" si="1"/>
        <v>69</v>
      </c>
      <c r="G11" s="31">
        <f t="shared" si="1"/>
        <v>-24</v>
      </c>
      <c r="H11" s="31">
        <f t="shared" si="1"/>
        <v>878</v>
      </c>
      <c r="I11" s="31">
        <f>SUM(I9:I10)</f>
        <v>616</v>
      </c>
      <c r="J11" s="31">
        <f t="shared" si="1"/>
        <v>262</v>
      </c>
      <c r="K11" s="31">
        <f t="shared" si="1"/>
        <v>3</v>
      </c>
      <c r="L11" s="31">
        <f t="shared" si="1"/>
        <v>2</v>
      </c>
      <c r="M11" s="31">
        <f t="shared" si="1"/>
        <v>1</v>
      </c>
      <c r="N11" s="31">
        <f t="shared" si="1"/>
        <v>239</v>
      </c>
      <c r="O11" s="41">
        <f>SUM(O9:O10)</f>
        <v>81507</v>
      </c>
      <c r="P11" s="42"/>
      <c r="Q11" s="34"/>
    </row>
    <row r="12" spans="1:17" ht="30.9" customHeight="1" x14ac:dyDescent="0.2">
      <c r="A12" s="43"/>
      <c r="B12" s="44" t="s">
        <v>18</v>
      </c>
      <c r="C12" s="45">
        <f>'[1]２月'!O12</f>
        <v>38894</v>
      </c>
      <c r="D12" s="46"/>
      <c r="E12" s="47">
        <f>[1]入３!E5</f>
        <v>22</v>
      </c>
      <c r="F12" s="47">
        <f>[1]入３!F5</f>
        <v>31</v>
      </c>
      <c r="G12" s="48">
        <f>E12-F12</f>
        <v>-9</v>
      </c>
      <c r="H12" s="47">
        <f>[1]入３!G5</f>
        <v>441</v>
      </c>
      <c r="I12" s="48">
        <f>H12-J12</f>
        <v>323</v>
      </c>
      <c r="J12" s="48">
        <f>N12-G12-M12</f>
        <v>118</v>
      </c>
      <c r="K12" s="47">
        <f>[1]入３!H5</f>
        <v>1</v>
      </c>
      <c r="L12" s="47">
        <f>[1]入３!I5</f>
        <v>0</v>
      </c>
      <c r="M12" s="48">
        <f>K12-L12</f>
        <v>1</v>
      </c>
      <c r="N12" s="48">
        <f>O12-C12</f>
        <v>110</v>
      </c>
      <c r="O12" s="49">
        <f>[1]入３!J5</f>
        <v>39004</v>
      </c>
      <c r="P12" s="50"/>
      <c r="Q12" s="34"/>
    </row>
    <row r="13" spans="1:17" ht="30.9" customHeight="1" x14ac:dyDescent="0.2">
      <c r="A13" s="51" t="s">
        <v>21</v>
      </c>
      <c r="B13" s="52" t="s">
        <v>19</v>
      </c>
      <c r="C13" s="53">
        <f>'[1]２月'!O13</f>
        <v>345</v>
      </c>
      <c r="D13" s="54"/>
      <c r="E13" s="55">
        <f>[1]入３!E6</f>
        <v>0</v>
      </c>
      <c r="F13" s="55">
        <f>[1]入３!F6</f>
        <v>0</v>
      </c>
      <c r="G13" s="31">
        <f>E13-F13</f>
        <v>0</v>
      </c>
      <c r="H13" s="55">
        <f>[1]入３!G6</f>
        <v>17</v>
      </c>
      <c r="I13" s="31">
        <f>H13-J13</f>
        <v>5</v>
      </c>
      <c r="J13" s="31">
        <f>N13-G13-M13</f>
        <v>12</v>
      </c>
      <c r="K13" s="55">
        <f>[1]入３!H6</f>
        <v>0</v>
      </c>
      <c r="L13" s="55">
        <f>[1]入３!I6</f>
        <v>0</v>
      </c>
      <c r="M13" s="31">
        <f>K13-L13</f>
        <v>0</v>
      </c>
      <c r="N13" s="31">
        <f>O13-C13</f>
        <v>12</v>
      </c>
      <c r="O13" s="56">
        <f>[1]入３!J6</f>
        <v>357</v>
      </c>
      <c r="P13" s="57"/>
      <c r="Q13" s="34"/>
    </row>
    <row r="14" spans="1:17" ht="30.9" customHeight="1" thickBot="1" x14ac:dyDescent="0.25">
      <c r="A14" s="58"/>
      <c r="B14" s="59" t="s">
        <v>22</v>
      </c>
      <c r="C14" s="60">
        <f t="shared" ref="C14:N14" si="2">SUM(C12:C13)</f>
        <v>39239</v>
      </c>
      <c r="D14" s="40"/>
      <c r="E14" s="61">
        <f t="shared" si="2"/>
        <v>22</v>
      </c>
      <c r="F14" s="61">
        <f t="shared" si="2"/>
        <v>31</v>
      </c>
      <c r="G14" s="61">
        <f t="shared" si="2"/>
        <v>-9</v>
      </c>
      <c r="H14" s="61">
        <f t="shared" si="2"/>
        <v>458</v>
      </c>
      <c r="I14" s="61">
        <f t="shared" si="2"/>
        <v>328</v>
      </c>
      <c r="J14" s="61">
        <f t="shared" si="2"/>
        <v>130</v>
      </c>
      <c r="K14" s="61">
        <f t="shared" si="2"/>
        <v>1</v>
      </c>
      <c r="L14" s="61">
        <f t="shared" si="2"/>
        <v>0</v>
      </c>
      <c r="M14" s="61">
        <f t="shared" si="2"/>
        <v>1</v>
      </c>
      <c r="N14" s="61">
        <f t="shared" si="2"/>
        <v>122</v>
      </c>
      <c r="O14" s="41">
        <f>SUM(O12:O13)</f>
        <v>39361</v>
      </c>
      <c r="P14" s="42"/>
      <c r="Q14" s="34"/>
    </row>
    <row r="15" spans="1:17" ht="30.9" customHeight="1" x14ac:dyDescent="0.2">
      <c r="A15" s="62"/>
      <c r="B15" s="63" t="s">
        <v>18</v>
      </c>
      <c r="C15" s="45">
        <f>'[1]２月'!O15</f>
        <v>41682</v>
      </c>
      <c r="D15" s="46"/>
      <c r="E15" s="55">
        <f>[1]入３!E7</f>
        <v>23</v>
      </c>
      <c r="F15" s="55">
        <f>[1]入３!F7</f>
        <v>38</v>
      </c>
      <c r="G15" s="31">
        <f>E15-F15</f>
        <v>-15</v>
      </c>
      <c r="H15" s="55">
        <f>[1]入３!G7</f>
        <v>413</v>
      </c>
      <c r="I15" s="31">
        <f>H15-J15</f>
        <v>283</v>
      </c>
      <c r="J15" s="31">
        <f>N15-G15-M15</f>
        <v>130</v>
      </c>
      <c r="K15" s="55">
        <f>[1]入３!H7</f>
        <v>2</v>
      </c>
      <c r="L15" s="55">
        <f>[1]入３!I7</f>
        <v>0</v>
      </c>
      <c r="M15" s="31">
        <f>K15-L15</f>
        <v>2</v>
      </c>
      <c r="N15" s="31">
        <f>O15-C15</f>
        <v>117</v>
      </c>
      <c r="O15" s="49">
        <f>[1]入３!J7</f>
        <v>41799</v>
      </c>
      <c r="P15" s="50"/>
      <c r="Q15" s="34"/>
    </row>
    <row r="16" spans="1:17" ht="30.9" customHeight="1" x14ac:dyDescent="0.2">
      <c r="A16" s="51" t="s">
        <v>23</v>
      </c>
      <c r="B16" s="52" t="s">
        <v>19</v>
      </c>
      <c r="C16" s="53">
        <f>'[1]２月'!O16</f>
        <v>347</v>
      </c>
      <c r="D16" s="54"/>
      <c r="E16" s="55">
        <f>[1]入３!E8</f>
        <v>0</v>
      </c>
      <c r="F16" s="55">
        <f>[1]入３!F8</f>
        <v>0</v>
      </c>
      <c r="G16" s="31">
        <f>E16-F16</f>
        <v>0</v>
      </c>
      <c r="H16" s="55">
        <f>[1]入３!G8</f>
        <v>7</v>
      </c>
      <c r="I16" s="31">
        <f>H16-J16</f>
        <v>5</v>
      </c>
      <c r="J16" s="31">
        <f>N16-G16-M16</f>
        <v>2</v>
      </c>
      <c r="K16" s="55">
        <f>[1]入３!H8</f>
        <v>0</v>
      </c>
      <c r="L16" s="55">
        <f>[1]入３!I8</f>
        <v>2</v>
      </c>
      <c r="M16" s="31">
        <f>K16-L16</f>
        <v>-2</v>
      </c>
      <c r="N16" s="31">
        <f>O16-C16</f>
        <v>0</v>
      </c>
      <c r="O16" s="56">
        <f>[1]入３!J8</f>
        <v>347</v>
      </c>
      <c r="P16" s="57"/>
      <c r="Q16" s="34"/>
    </row>
    <row r="17" spans="1:17" ht="30.9" customHeight="1" thickBot="1" x14ac:dyDescent="0.25">
      <c r="A17" s="43"/>
      <c r="B17" s="64" t="s">
        <v>22</v>
      </c>
      <c r="C17" s="60">
        <f t="shared" ref="C17:N17" si="3">SUM(C15:C16)</f>
        <v>42029</v>
      </c>
      <c r="D17" s="40"/>
      <c r="E17" s="31">
        <f t="shared" si="3"/>
        <v>23</v>
      </c>
      <c r="F17" s="31">
        <f t="shared" si="3"/>
        <v>38</v>
      </c>
      <c r="G17" s="31">
        <f t="shared" si="3"/>
        <v>-15</v>
      </c>
      <c r="H17" s="31">
        <f t="shared" si="3"/>
        <v>420</v>
      </c>
      <c r="I17" s="31">
        <f t="shared" si="3"/>
        <v>288</v>
      </c>
      <c r="J17" s="31">
        <f t="shared" si="3"/>
        <v>132</v>
      </c>
      <c r="K17" s="31">
        <f t="shared" si="3"/>
        <v>2</v>
      </c>
      <c r="L17" s="31">
        <f t="shared" si="3"/>
        <v>2</v>
      </c>
      <c r="M17" s="31">
        <f t="shared" si="3"/>
        <v>0</v>
      </c>
      <c r="N17" s="31">
        <f t="shared" si="3"/>
        <v>117</v>
      </c>
      <c r="O17" s="41">
        <f>SUM(O15:O16)</f>
        <v>42146</v>
      </c>
      <c r="P17" s="42"/>
      <c r="Q17" s="34"/>
    </row>
    <row r="18" spans="1:17" ht="30.9" customHeight="1" x14ac:dyDescent="0.2">
      <c r="A18" s="27" t="s">
        <v>24</v>
      </c>
      <c r="B18" s="28"/>
      <c r="C18" s="65">
        <f>'[1]２月'!O18</f>
        <v>36146</v>
      </c>
      <c r="D18" s="46"/>
      <c r="E18" s="47">
        <f>[1]入３!E9</f>
        <v>0</v>
      </c>
      <c r="F18" s="47">
        <f>[1]入３!F9</f>
        <v>41</v>
      </c>
      <c r="G18" s="48">
        <f>E18-F18</f>
        <v>-41</v>
      </c>
      <c r="H18" s="47">
        <f>[1]入３!G9</f>
        <v>421</v>
      </c>
      <c r="I18" s="48">
        <f>H18-J18</f>
        <v>197</v>
      </c>
      <c r="J18" s="48">
        <f>N18-G18-M18</f>
        <v>224</v>
      </c>
      <c r="K18" s="47">
        <f>[1]入３!H9</f>
        <v>2</v>
      </c>
      <c r="L18" s="47">
        <f>[1]入３!I9</f>
        <v>0</v>
      </c>
      <c r="M18" s="48">
        <f>K18-L18</f>
        <v>2</v>
      </c>
      <c r="N18" s="48">
        <f>O18-C18</f>
        <v>185</v>
      </c>
      <c r="O18" s="49">
        <f>[1]入３!J9</f>
        <v>36331</v>
      </c>
      <c r="P18" s="50"/>
      <c r="Q18" s="34"/>
    </row>
    <row r="19" spans="1:17" ht="30.9" customHeight="1" thickBot="1" x14ac:dyDescent="0.25">
      <c r="A19" s="35" t="s">
        <v>25</v>
      </c>
      <c r="B19" s="36"/>
      <c r="C19" s="66">
        <f>'[1]２月'!O19</f>
        <v>359</v>
      </c>
      <c r="D19" s="67"/>
      <c r="E19" s="68">
        <f>[1]入３!E10</f>
        <v>0</v>
      </c>
      <c r="F19" s="68">
        <f>[1]入３!F10</f>
        <v>0</v>
      </c>
      <c r="G19" s="61">
        <f>E19-F19</f>
        <v>0</v>
      </c>
      <c r="H19" s="68">
        <f>[1]入３!G10</f>
        <v>18</v>
      </c>
      <c r="I19" s="61">
        <f>H19-J19</f>
        <v>9</v>
      </c>
      <c r="J19" s="61">
        <f>N19-G19-M19</f>
        <v>9</v>
      </c>
      <c r="K19" s="68">
        <f>[1]入３!H10</f>
        <v>0</v>
      </c>
      <c r="L19" s="68">
        <f>[1]入３!I10</f>
        <v>1</v>
      </c>
      <c r="M19" s="61">
        <f>K19-L19</f>
        <v>-1</v>
      </c>
      <c r="N19" s="61">
        <f>O19-C19</f>
        <v>8</v>
      </c>
      <c r="O19" s="69">
        <f>[1]入３!J10</f>
        <v>367</v>
      </c>
      <c r="P19" s="70"/>
    </row>
    <row r="20" spans="1:17" ht="30.9" customHeight="1" thickBot="1" x14ac:dyDescent="0.25">
      <c r="A20" s="37" t="s">
        <v>26</v>
      </c>
      <c r="B20" s="38"/>
      <c r="C20" s="66">
        <f>'[1]２月'!O20</f>
        <v>189</v>
      </c>
      <c r="D20" s="67"/>
      <c r="E20" s="71" t="s">
        <v>27</v>
      </c>
      <c r="F20" s="71" t="s">
        <v>27</v>
      </c>
      <c r="G20" s="71" t="s">
        <v>27</v>
      </c>
      <c r="H20" s="71" t="s">
        <v>27</v>
      </c>
      <c r="I20" s="71" t="s">
        <v>27</v>
      </c>
      <c r="J20" s="71" t="s">
        <v>27</v>
      </c>
      <c r="K20" s="71" t="s">
        <v>27</v>
      </c>
      <c r="L20" s="71" t="s">
        <v>27</v>
      </c>
      <c r="M20" s="71" t="s">
        <v>27</v>
      </c>
      <c r="N20" s="61">
        <f>O20-C20</f>
        <v>1</v>
      </c>
      <c r="O20" s="69">
        <f>[1]入３!J11</f>
        <v>190</v>
      </c>
      <c r="P20" s="70"/>
    </row>
    <row r="21" spans="1:17" ht="30.9" customHeight="1" thickBot="1" x14ac:dyDescent="0.25">
      <c r="A21" s="72" t="s">
        <v>28</v>
      </c>
      <c r="B21" s="73"/>
      <c r="C21" s="74">
        <f>SUM(C18:C20)</f>
        <v>36694</v>
      </c>
      <c r="D21" s="75"/>
      <c r="E21" s="61">
        <f>SUM(E18:E20)</f>
        <v>0</v>
      </c>
      <c r="F21" s="61">
        <f t="shared" ref="F21:N21" si="4">SUM(F18:F20)</f>
        <v>41</v>
      </c>
      <c r="G21" s="61">
        <f t="shared" si="4"/>
        <v>-41</v>
      </c>
      <c r="H21" s="61">
        <f t="shared" si="4"/>
        <v>439</v>
      </c>
      <c r="I21" s="61">
        <f>H21-J21</f>
        <v>205</v>
      </c>
      <c r="J21" s="61">
        <f>N21-G21-M21</f>
        <v>234</v>
      </c>
      <c r="K21" s="61">
        <f t="shared" si="4"/>
        <v>2</v>
      </c>
      <c r="L21" s="61">
        <f t="shared" si="4"/>
        <v>1</v>
      </c>
      <c r="M21" s="61">
        <f t="shared" si="4"/>
        <v>1</v>
      </c>
      <c r="N21" s="61">
        <f t="shared" si="4"/>
        <v>194</v>
      </c>
      <c r="O21" s="76">
        <f>SUM(O18:O20)</f>
        <v>36888</v>
      </c>
      <c r="P21" s="77"/>
    </row>
    <row r="23" spans="1:17" x14ac:dyDescent="0.2">
      <c r="A23" s="78" t="s">
        <v>29</v>
      </c>
    </row>
    <row r="24" spans="1:17" x14ac:dyDescent="0.2">
      <c r="A24" s="78" t="s">
        <v>30</v>
      </c>
    </row>
  </sheetData>
  <mergeCells count="35">
    <mergeCell ref="A20:B20"/>
    <mergeCell ref="C20:D20"/>
    <mergeCell ref="O20:P20"/>
    <mergeCell ref="C21:D21"/>
    <mergeCell ref="O21:P21"/>
    <mergeCell ref="A18:B18"/>
    <mergeCell ref="C18:D18"/>
    <mergeCell ref="O18:P18"/>
    <mergeCell ref="A19:B19"/>
    <mergeCell ref="C19:D19"/>
    <mergeCell ref="O19:P19"/>
    <mergeCell ref="C15:D15"/>
    <mergeCell ref="O15:P15"/>
    <mergeCell ref="C16:D16"/>
    <mergeCell ref="O16:P16"/>
    <mergeCell ref="C17:D17"/>
    <mergeCell ref="O17:P17"/>
    <mergeCell ref="C12:D12"/>
    <mergeCell ref="O12:P12"/>
    <mergeCell ref="C13:D13"/>
    <mergeCell ref="O13:P13"/>
    <mergeCell ref="C14:D14"/>
    <mergeCell ref="O14:P14"/>
    <mergeCell ref="A10:B10"/>
    <mergeCell ref="C10:D10"/>
    <mergeCell ref="O10:P10"/>
    <mergeCell ref="A11:B11"/>
    <mergeCell ref="C11:D11"/>
    <mergeCell ref="O11:P11"/>
    <mergeCell ref="O5:P5"/>
    <mergeCell ref="C8:D8"/>
    <mergeCell ref="O8:P8"/>
    <mergeCell ref="A9:B9"/>
    <mergeCell ref="C9:D9"/>
    <mergeCell ref="O9:P9"/>
  </mergeCells>
  <phoneticPr fontId="3"/>
  <conditionalFormatting sqref="I3">
    <cfRule type="cellIs" priority="1" stopIfTrue="1" operator="lessThan">
      <formula>0</formula>
    </cfRule>
  </conditionalFormatting>
  <conditionalFormatting sqref="I9:I19">
    <cfRule type="cellIs" dxfId="0" priority="2" stopIfTrue="1" operator="lessThan">
      <formula>0</formula>
    </cfRule>
  </conditionalFormatting>
  <pageMargins left="0.19685039370078741" right="0.59055118110236215" top="0.59055118110236215" bottom="0.19685039370078741" header="0.51181102362204722" footer="0.51181102362204722"/>
  <pageSetup paperSize="9" scale="97" orientation="landscape" horizontalDpi="400" verticalDpi="4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３月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2022-04-10T23:56:54Z</dcterms:created>
  <dcterms:modified xsi:type="dcterms:W3CDTF">2022-04-10T23:57:37Z</dcterms:modified>
</cp:coreProperties>
</file>