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N:\市民課\市民課共通\市民課統計＆報告\19_令和5年度内容\人口\Excel\"/>
    </mc:Choice>
  </mc:AlternateContent>
  <xr:revisionPtr revIDLastSave="0" documentId="8_{E887A7FA-2F9E-4DAA-AC85-8E8407ECE366}" xr6:coauthVersionLast="36" xr6:coauthVersionMax="36" xr10:uidLastSave="{00000000-0000-0000-0000-000000000000}"/>
  <bookViews>
    <workbookView xWindow="0" yWindow="0" windowWidth="23040" windowHeight="8964" xr2:uid="{B357D05B-8460-4924-835F-B5550D186479}"/>
  </bookViews>
  <sheets>
    <sheet name="１１月" sheetId="1" r:id="rId1"/>
  </sheets>
  <externalReferences>
    <externalReference r:id="rId2"/>
    <externalReference r:id="rId3"/>
  </externalReferences>
  <definedNames>
    <definedName name="record1">[2]!record1</definedName>
    <definedName name="ダイアログ">[2]!ダイアログ</definedName>
    <definedName name="工種">"工種"</definedName>
    <definedName name="終了">[2]!終了</definedName>
    <definedName name="範囲">#REF!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0" i="1" l="1"/>
  <c r="C20" i="1"/>
  <c r="N20" i="1" s="1"/>
  <c r="O19" i="1"/>
  <c r="N19" i="1" s="1"/>
  <c r="L19" i="1"/>
  <c r="K19" i="1"/>
  <c r="M19" i="1" s="1"/>
  <c r="H19" i="1"/>
  <c r="G19" i="1"/>
  <c r="F19" i="1"/>
  <c r="E19" i="1"/>
  <c r="C19" i="1"/>
  <c r="O18" i="1"/>
  <c r="O21" i="1" s="1"/>
  <c r="L18" i="1"/>
  <c r="L21" i="1" s="1"/>
  <c r="K18" i="1"/>
  <c r="K21" i="1" s="1"/>
  <c r="H18" i="1"/>
  <c r="F18" i="1"/>
  <c r="F21" i="1" s="1"/>
  <c r="E18" i="1"/>
  <c r="E21" i="1" s="1"/>
  <c r="C18" i="1"/>
  <c r="C21" i="1" s="1"/>
  <c r="O16" i="1"/>
  <c r="N16" i="1" s="1"/>
  <c r="L16" i="1"/>
  <c r="K16" i="1"/>
  <c r="M16" i="1" s="1"/>
  <c r="H16" i="1"/>
  <c r="F16" i="1"/>
  <c r="E16" i="1"/>
  <c r="G16" i="1" s="1"/>
  <c r="C16" i="1"/>
  <c r="O15" i="1"/>
  <c r="N15" i="1" s="1"/>
  <c r="L15" i="1"/>
  <c r="L17" i="1" s="1"/>
  <c r="K15" i="1"/>
  <c r="M15" i="1" s="1"/>
  <c r="H15" i="1"/>
  <c r="H17" i="1" s="1"/>
  <c r="G15" i="1"/>
  <c r="F15" i="1"/>
  <c r="F17" i="1" s="1"/>
  <c r="E15" i="1"/>
  <c r="E17" i="1" s="1"/>
  <c r="C15" i="1"/>
  <c r="C17" i="1" s="1"/>
  <c r="O13" i="1"/>
  <c r="N13" i="1" s="1"/>
  <c r="L13" i="1"/>
  <c r="K13" i="1"/>
  <c r="M13" i="1" s="1"/>
  <c r="H13" i="1"/>
  <c r="H10" i="1" s="1"/>
  <c r="G13" i="1"/>
  <c r="F13" i="1"/>
  <c r="E13" i="1"/>
  <c r="C13" i="1"/>
  <c r="O12" i="1"/>
  <c r="O14" i="1" s="1"/>
  <c r="L12" i="1"/>
  <c r="L9" i="1" s="1"/>
  <c r="L11" i="1" s="1"/>
  <c r="K12" i="1"/>
  <c r="K9" i="1" s="1"/>
  <c r="K11" i="1" s="1"/>
  <c r="H12" i="1"/>
  <c r="F12" i="1"/>
  <c r="F14" i="1" s="1"/>
  <c r="E12" i="1"/>
  <c r="E9" i="1" s="1"/>
  <c r="E11" i="1" s="1"/>
  <c r="C12" i="1"/>
  <c r="C9" i="1" s="1"/>
  <c r="C11" i="1" s="1"/>
  <c r="L10" i="1"/>
  <c r="K10" i="1"/>
  <c r="F10" i="1"/>
  <c r="E10" i="1"/>
  <c r="C10" i="1"/>
  <c r="O9" i="1"/>
  <c r="H9" i="1"/>
  <c r="H11" i="1" s="1"/>
  <c r="F9" i="1"/>
  <c r="F11" i="1" s="1"/>
  <c r="O7" i="1"/>
  <c r="C7" i="1"/>
  <c r="G10" i="1" l="1"/>
  <c r="G17" i="1"/>
  <c r="M10" i="1"/>
  <c r="J19" i="1"/>
  <c r="O11" i="1"/>
  <c r="I19" i="1"/>
  <c r="I16" i="1"/>
  <c r="M17" i="1"/>
  <c r="J16" i="1"/>
  <c r="J13" i="1"/>
  <c r="J10" i="1" s="1"/>
  <c r="N10" i="1"/>
  <c r="N17" i="1"/>
  <c r="J15" i="1"/>
  <c r="J17" i="1" s="1"/>
  <c r="K14" i="1"/>
  <c r="O17" i="1"/>
  <c r="H21" i="1"/>
  <c r="M12" i="1"/>
  <c r="I13" i="1"/>
  <c r="E14" i="1"/>
  <c r="M18" i="1"/>
  <c r="M21" i="1" s="1"/>
  <c r="N12" i="1"/>
  <c r="N18" i="1"/>
  <c r="L14" i="1"/>
  <c r="O10" i="1"/>
  <c r="G12" i="1"/>
  <c r="K17" i="1"/>
  <c r="G18" i="1"/>
  <c r="G21" i="1" s="1"/>
  <c r="C14" i="1"/>
  <c r="H14" i="1"/>
  <c r="J12" i="1" l="1"/>
  <c r="N9" i="1"/>
  <c r="N11" i="1" s="1"/>
  <c r="N14" i="1"/>
  <c r="I15" i="1"/>
  <c r="I17" i="1" s="1"/>
  <c r="I10" i="1"/>
  <c r="G14" i="1"/>
  <c r="G9" i="1"/>
  <c r="G11" i="1" s="1"/>
  <c r="M9" i="1"/>
  <c r="M11" i="1" s="1"/>
  <c r="M14" i="1"/>
  <c r="J18" i="1"/>
  <c r="I18" i="1" s="1"/>
  <c r="N21" i="1"/>
  <c r="J21" i="1" s="1"/>
  <c r="I21" i="1" s="1"/>
  <c r="J14" i="1" l="1"/>
  <c r="J9" i="1"/>
  <c r="J11" i="1" s="1"/>
  <c r="I12" i="1"/>
  <c r="I14" i="1" l="1"/>
  <c r="I9" i="1"/>
  <c r="I11" i="1" s="1"/>
</calcChain>
</file>

<file path=xl/sharedStrings.xml><?xml version="1.0" encoding="utf-8"?>
<sst xmlns="http://schemas.openxmlformats.org/spreadsheetml/2006/main" count="47" uniqueCount="31">
  <si>
    <t>　　　　　住　民　基　本　台　帳　人　口　結　果　報　告</t>
    <phoneticPr fontId="3"/>
  </si>
  <si>
    <t>　（　総　括　表　）</t>
  </si>
  <si>
    <t>11　月　分</t>
  </si>
  <si>
    <t>区　　　　　　　　分</t>
  </si>
  <si>
    <t>11月1日</t>
    <rPh sb="2" eb="3">
      <t>ガツ</t>
    </rPh>
    <rPh sb="4" eb="5">
      <t>ニチ</t>
    </rPh>
    <phoneticPr fontId="3"/>
  </si>
  <si>
    <t>自　　　然　　　動　　　態</t>
  </si>
  <si>
    <t>社　　　会　　　動　　　態</t>
  </si>
  <si>
    <t>そ　　　　　の　　　　　他</t>
  </si>
  <si>
    <t>差引増減</t>
  </si>
  <si>
    <t>12月1日</t>
    <rPh sb="2" eb="3">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</si>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</sst>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R&quot;General&quot;年&quot;"/>
    <numFmt numFmtId="177"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3">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49" fontId="10" fillId="0" borderId="2" xfId="0" applyNumberFormat="1" applyFont="1" applyFill="1" applyBorder="1" applyAlignment="1" applyProtection="1">
      <alignment horizontal="left" vertical="center"/>
      <protection locked="0"/>
    </xf>
    <xf numFmtId="0" fontId="10" fillId="0" borderId="4" xfId="0" applyFont="1" applyFill="1" applyBorder="1" applyAlignment="1" applyProtection="1">
      <alignment horizontal="centerContinuous" vertical="center"/>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0" fontId="9" fillId="0" borderId="8" xfId="0" applyFont="1" applyFill="1" applyBorder="1" applyAlignment="1" applyProtection="1">
      <alignment vertical="center"/>
    </xf>
    <xf numFmtId="0" fontId="9" fillId="0" borderId="9" xfId="0" applyFont="1" applyFill="1" applyBorder="1" applyAlignment="1" applyProtection="1">
      <alignment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vertical="center"/>
    </xf>
    <xf numFmtId="0" fontId="10" fillId="0" borderId="15"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9" fillId="0" borderId="17" xfId="0" applyFont="1" applyFill="1" applyBorder="1" applyAlignment="1" applyProtection="1">
      <alignment horizontal="distributed" vertical="center"/>
    </xf>
    <xf numFmtId="0" fontId="0" fillId="0" borderId="18" xfId="0" applyBorder="1" applyAlignment="1">
      <alignment horizontal="distributed" vertical="center"/>
    </xf>
    <xf numFmtId="177" fontId="11" fillId="0" borderId="19" xfId="1" applyNumberFormat="1" applyFont="1" applyFill="1" applyBorder="1" applyAlignment="1" applyProtection="1">
      <alignment horizontal="right" vertical="center"/>
    </xf>
    <xf numFmtId="177" fontId="11" fillId="0" borderId="20" xfId="1" applyNumberFormat="1" applyFont="1" applyFill="1" applyBorder="1" applyAlignment="1" applyProtection="1">
      <alignment horizontal="right" vertical="center"/>
    </xf>
    <xf numFmtId="177" fontId="11" fillId="0" borderId="21" xfId="1" applyNumberFormat="1" applyFont="1" applyFill="1" applyBorder="1" applyAlignment="1" applyProtection="1">
      <alignment vertical="center"/>
    </xf>
    <xf numFmtId="177" fontId="11" fillId="0" borderId="22" xfId="1" applyNumberFormat="1" applyFont="1" applyFill="1" applyBorder="1" applyAlignment="1" applyProtection="1">
      <alignment horizontal="right" vertical="center"/>
    </xf>
    <xf numFmtId="177" fontId="11" fillId="0" borderId="23"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24" xfId="0" applyFont="1" applyFill="1" applyBorder="1" applyAlignment="1" applyProtection="1">
      <alignment horizontal="distributed" vertical="center"/>
    </xf>
    <xf numFmtId="0" fontId="0" fillId="0" borderId="25" xfId="0" applyBorder="1" applyAlignment="1">
      <alignment horizontal="distributed" vertical="center"/>
    </xf>
    <xf numFmtId="177" fontId="11" fillId="0" borderId="26" xfId="1" applyNumberFormat="1" applyFont="1" applyFill="1" applyBorder="1" applyAlignment="1" applyProtection="1">
      <alignment horizontal="right" vertical="center"/>
    </xf>
    <xf numFmtId="177" fontId="11" fillId="0" borderId="27" xfId="1" applyNumberFormat="1" applyFont="1" applyFill="1" applyBorder="1" applyAlignment="1" applyProtection="1">
      <alignment horizontal="right" vertical="center"/>
    </xf>
    <xf numFmtId="177" fontId="11" fillId="0" borderId="28" xfId="1" applyNumberFormat="1" applyFont="1" applyFill="1" applyBorder="1" applyAlignment="1" applyProtection="1">
      <alignment vertical="center"/>
    </xf>
    <xf numFmtId="177" fontId="11" fillId="0" borderId="29" xfId="1" applyNumberFormat="1" applyFont="1" applyFill="1" applyBorder="1" applyAlignment="1" applyProtection="1">
      <alignment horizontal="right" vertical="center"/>
    </xf>
    <xf numFmtId="177" fontId="11" fillId="0" borderId="25" xfId="1" applyNumberFormat="1" applyFont="1" applyFill="1" applyBorder="1" applyAlignment="1" applyProtection="1">
      <alignment horizontal="right" vertical="center"/>
    </xf>
    <xf numFmtId="0" fontId="9" fillId="0" borderId="30" xfId="0" applyFont="1" applyFill="1" applyBorder="1" applyAlignment="1" applyProtection="1">
      <alignment horizontal="distributed" vertical="center"/>
    </xf>
    <xf numFmtId="0" fontId="0" fillId="0" borderId="31" xfId="0" applyBorder="1" applyAlignment="1">
      <alignment horizontal="distributed" vertical="center"/>
    </xf>
    <xf numFmtId="177" fontId="11" fillId="0" borderId="32" xfId="1" applyNumberFormat="1" applyFont="1" applyFill="1" applyBorder="1" applyAlignment="1" applyProtection="1">
      <alignment horizontal="right" vertical="center"/>
    </xf>
    <xf numFmtId="177" fontId="11" fillId="0" borderId="33" xfId="1" applyNumberFormat="1" applyFont="1" applyFill="1" applyBorder="1" applyAlignment="1" applyProtection="1">
      <alignment horizontal="right" vertical="center"/>
    </xf>
    <xf numFmtId="177" fontId="11" fillId="0" borderId="34" xfId="1" applyNumberFormat="1" applyFont="1" applyFill="1" applyBorder="1" applyAlignment="1" applyProtection="1">
      <alignment horizontal="right" vertical="center"/>
    </xf>
    <xf numFmtId="177" fontId="11" fillId="0" borderId="31" xfId="1" applyNumberFormat="1" applyFont="1" applyFill="1" applyBorder="1" applyAlignment="1" applyProtection="1">
      <alignment horizontal="right" vertical="center"/>
    </xf>
    <xf numFmtId="0" fontId="9" fillId="0" borderId="35" xfId="0" applyFont="1" applyFill="1" applyBorder="1" applyAlignment="1" applyProtection="1">
      <alignment vertical="center"/>
    </xf>
    <xf numFmtId="0" fontId="9" fillId="0" borderId="9" xfId="0" applyFont="1" applyFill="1" applyBorder="1" applyAlignment="1" applyProtection="1">
      <alignment horizontal="distributed" vertical="center"/>
    </xf>
    <xf numFmtId="177" fontId="11" fillId="0" borderId="17" xfId="1" quotePrefix="1" applyNumberFormat="1" applyFont="1" applyFill="1" applyBorder="1" applyAlignment="1" applyProtection="1">
      <alignment horizontal="right" vertical="center"/>
    </xf>
    <xf numFmtId="177" fontId="11" fillId="0" borderId="6" xfId="1" quotePrefix="1" applyNumberFormat="1" applyFont="1" applyFill="1" applyBorder="1" applyAlignment="1" applyProtection="1">
      <alignment horizontal="right" vertical="center"/>
    </xf>
    <xf numFmtId="177" fontId="13" fillId="0" borderId="36" xfId="1" applyNumberFormat="1" applyFont="1" applyFill="1" applyBorder="1" applyAlignment="1" applyProtection="1">
      <alignment vertical="center"/>
    </xf>
    <xf numFmtId="177" fontId="11" fillId="0" borderId="36" xfId="1" applyNumberFormat="1" applyFont="1" applyFill="1" applyBorder="1" applyAlignment="1" applyProtection="1">
      <alignment vertical="center"/>
    </xf>
    <xf numFmtId="177" fontId="13" fillId="0" borderId="4" xfId="1" applyNumberFormat="1" applyFont="1" applyFill="1" applyBorder="1" applyAlignment="1" applyProtection="1">
      <alignment horizontal="right" vertical="center"/>
    </xf>
    <xf numFmtId="177" fontId="13" fillId="0" borderId="18" xfId="1" applyNumberFormat="1" applyFont="1" applyFill="1" applyBorder="1" applyAlignment="1" applyProtection="1">
      <alignment horizontal="right" vertical="center"/>
    </xf>
    <xf numFmtId="0" fontId="9" fillId="0" borderId="35" xfId="0" applyFont="1" applyFill="1" applyBorder="1" applyAlignment="1" applyProtection="1">
      <alignment horizontal="center" vertical="center"/>
    </xf>
    <xf numFmtId="0" fontId="9" fillId="0" borderId="37" xfId="0" applyFont="1" applyFill="1" applyBorder="1" applyAlignment="1" applyProtection="1">
      <alignment horizontal="distributed" vertical="center"/>
    </xf>
    <xf numFmtId="177" fontId="11" fillId="0" borderId="24" xfId="1" quotePrefix="1" applyNumberFormat="1" applyFont="1" applyFill="1" applyBorder="1" applyAlignment="1" applyProtection="1">
      <alignment horizontal="right" vertical="center"/>
    </xf>
    <xf numFmtId="177" fontId="11" fillId="0" borderId="27" xfId="1" quotePrefix="1" applyNumberFormat="1" applyFont="1" applyFill="1" applyBorder="1" applyAlignment="1" applyProtection="1">
      <alignment horizontal="right" vertical="center"/>
    </xf>
    <xf numFmtId="177" fontId="13" fillId="0" borderId="28" xfId="1" applyNumberFormat="1" applyFont="1" applyFill="1" applyBorder="1" applyAlignment="1" applyProtection="1">
      <alignment vertical="center"/>
    </xf>
    <xf numFmtId="177" fontId="13" fillId="0" borderId="29" xfId="1" applyNumberFormat="1" applyFont="1" applyFill="1" applyBorder="1" applyAlignment="1" applyProtection="1">
      <alignment horizontal="right" vertical="center"/>
    </xf>
    <xf numFmtId="177" fontId="13" fillId="0" borderId="25" xfId="1" applyNumberFormat="1" applyFont="1" applyFill="1" applyBorder="1" applyAlignment="1" applyProtection="1">
      <alignment horizontal="right" vertical="center"/>
    </xf>
    <xf numFmtId="0" fontId="9" fillId="0" borderId="38"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177" fontId="11" fillId="0" borderId="30" xfId="1" applyNumberFormat="1" applyFont="1" applyFill="1" applyBorder="1" applyAlignment="1" applyProtection="1">
      <alignment horizontal="right" vertical="center"/>
    </xf>
    <xf numFmtId="177" fontId="11" fillId="0" borderId="13" xfId="1" applyNumberFormat="1" applyFont="1" applyFill="1" applyBorder="1" applyAlignment="1" applyProtection="1">
      <alignment vertical="center"/>
    </xf>
    <xf numFmtId="0" fontId="9" fillId="0" borderId="39" xfId="0" applyFont="1" applyFill="1" applyBorder="1" applyAlignment="1" applyProtection="1">
      <alignment horizontal="center" vertical="center"/>
    </xf>
    <xf numFmtId="0" fontId="9" fillId="0" borderId="40" xfId="0" applyFont="1" applyFill="1" applyBorder="1" applyAlignment="1" applyProtection="1">
      <alignment horizontal="distributed" vertical="center"/>
    </xf>
    <xf numFmtId="0" fontId="9" fillId="0" borderId="41" xfId="0" applyFont="1" applyFill="1" applyBorder="1" applyAlignment="1" applyProtection="1">
      <alignment horizontal="center" vertical="center"/>
    </xf>
    <xf numFmtId="177" fontId="11" fillId="0" borderId="5" xfId="1" quotePrefix="1" applyNumberFormat="1" applyFont="1" applyFill="1" applyBorder="1" applyAlignment="1" applyProtection="1">
      <alignment horizontal="right" vertical="center"/>
    </xf>
    <xf numFmtId="177" fontId="11" fillId="0" borderId="12" xfId="1" quotePrefix="1" applyNumberFormat="1" applyFont="1" applyFill="1" applyBorder="1" applyAlignment="1" applyProtection="1">
      <alignment horizontal="right" vertical="center"/>
    </xf>
    <xf numFmtId="177" fontId="11" fillId="0" borderId="11" xfId="1" quotePrefix="1" applyNumberFormat="1" applyFont="1" applyFill="1" applyBorder="1" applyAlignment="1" applyProtection="1">
      <alignment horizontal="right" vertical="center"/>
    </xf>
    <xf numFmtId="177" fontId="13" fillId="0" borderId="13" xfId="1" applyNumberFormat="1" applyFont="1" applyFill="1" applyBorder="1" applyAlignment="1" applyProtection="1">
      <alignment horizontal="center" vertical="center"/>
    </xf>
    <xf numFmtId="177" fontId="11" fillId="0" borderId="14" xfId="1" applyNumberFormat="1" applyFont="1" applyFill="1" applyBorder="1" applyAlignment="1" applyProtection="1">
      <alignment vertical="center"/>
    </xf>
    <xf numFmtId="177" fontId="13" fillId="0" borderId="15" xfId="1" applyNumberFormat="1" applyFont="1" applyFill="1" applyBorder="1" applyAlignment="1" applyProtection="1">
      <alignment horizontal="right" vertical="center"/>
    </xf>
    <xf numFmtId="177" fontId="13" fillId="0" borderId="16" xfId="1" applyNumberFormat="1" applyFont="1" applyFill="1" applyBorder="1" applyAlignment="1" applyProtection="1">
      <alignment horizontal="right" vertical="center"/>
    </xf>
    <xf numFmtId="0" fontId="9" fillId="0" borderId="10" xfId="0" applyFont="1" applyFill="1" applyBorder="1" applyAlignment="1" applyProtection="1">
      <alignment horizontal="centerContinuous" vertical="center"/>
    </xf>
    <xf numFmtId="0" fontId="9" fillId="0" borderId="16" xfId="0" applyFont="1" applyFill="1" applyBorder="1" applyAlignment="1" applyProtection="1">
      <alignment horizontal="centerContinuous" vertical="center"/>
    </xf>
    <xf numFmtId="177" fontId="11" fillId="0" borderId="42" xfId="1" applyNumberFormat="1" applyFont="1" applyFill="1" applyBorder="1" applyAlignment="1" applyProtection="1">
      <alignment horizontal="right" vertical="center"/>
    </xf>
    <xf numFmtId="177" fontId="11" fillId="0" borderId="43" xfId="1" applyNumberFormat="1" applyFont="1" applyFill="1" applyBorder="1" applyAlignment="1" applyProtection="1">
      <alignment horizontal="right" vertical="center"/>
    </xf>
    <xf numFmtId="177" fontId="11" fillId="0" borderId="44" xfId="1" applyNumberFormat="1" applyFont="1" applyFill="1" applyBorder="1" applyAlignment="1" applyProtection="1">
      <alignment horizontal="right" vertical="center"/>
    </xf>
    <xf numFmtId="177" fontId="11" fillId="0" borderId="45" xfId="1" applyNumberFormat="1" applyFont="1" applyFill="1" applyBorder="1" applyAlignment="1" applyProtection="1">
      <alignment horizontal="right" vertical="center"/>
    </xf>
    <xf numFmtId="0" fontId="11" fillId="0" borderId="0" xfId="0" applyFont="1" applyFill="1" applyAlignment="1" applyProtection="1">
      <alignmen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66;&#27665;&#35506;/&#24066;&#27665;&#35506;&#20849;&#36890;/&#24066;&#27665;&#35506;&#32113;&#35336;&#65286;&#22577;&#21578;/19_&#20196;&#21644;5&#24180;&#24230;&#20869;&#23481;/&#20154;&#21475;/R5&#24180;_&#20154;&#21475;&#22577;&#2157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sheetData sheetId="1"/>
      <sheetData sheetId="2"/>
      <sheetData sheetId="3"/>
      <sheetData sheetId="4"/>
      <sheetData sheetId="5"/>
      <sheetData sheetId="6"/>
      <sheetData sheetId="7">
        <row r="5">
          <cell r="E5">
            <v>28</v>
          </cell>
          <cell r="F5">
            <v>45</v>
          </cell>
          <cell r="G5">
            <v>90</v>
          </cell>
          <cell r="J5">
            <v>39263</v>
          </cell>
        </row>
        <row r="6">
          <cell r="G6">
            <v>5</v>
          </cell>
          <cell r="I6">
            <v>1</v>
          </cell>
          <cell r="J6">
            <v>530</v>
          </cell>
        </row>
        <row r="7">
          <cell r="E7">
            <v>20</v>
          </cell>
          <cell r="F7">
            <v>31</v>
          </cell>
          <cell r="G7">
            <v>90</v>
          </cell>
          <cell r="J7">
            <v>41994</v>
          </cell>
        </row>
        <row r="8">
          <cell r="G8">
            <v>25</v>
          </cell>
          <cell r="I8">
            <v>1</v>
          </cell>
          <cell r="J8">
            <v>448</v>
          </cell>
        </row>
        <row r="9">
          <cell r="F9">
            <v>29</v>
          </cell>
          <cell r="G9">
            <v>114</v>
          </cell>
          <cell r="J9">
            <v>36917</v>
          </cell>
        </row>
        <row r="10">
          <cell r="G10">
            <v>29</v>
          </cell>
          <cell r="J10">
            <v>627</v>
          </cell>
        </row>
        <row r="11">
          <cell r="J11">
            <v>189</v>
          </cell>
        </row>
      </sheetData>
      <sheetData sheetId="8"/>
      <sheetData sheetId="9"/>
      <sheetData sheetId="10"/>
      <sheetData sheetId="11"/>
      <sheetData sheetId="12"/>
      <sheetData sheetId="13"/>
      <sheetData sheetId="14"/>
      <sheetData sheetId="15"/>
      <sheetData sheetId="16"/>
      <sheetData sheetId="17"/>
      <sheetData sheetId="18">
        <row r="12">
          <cell r="O12">
            <v>39281</v>
          </cell>
        </row>
        <row r="13">
          <cell r="O13">
            <v>536</v>
          </cell>
        </row>
        <row r="15">
          <cell r="O15">
            <v>42007</v>
          </cell>
        </row>
        <row r="16">
          <cell r="O16">
            <v>426</v>
          </cell>
        </row>
        <row r="18">
          <cell r="O18">
            <v>36915</v>
          </cell>
        </row>
        <row r="19">
          <cell r="O19">
            <v>607</v>
          </cell>
        </row>
        <row r="20">
          <cell r="O20">
            <v>190</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3">
          <cell r="H13">
            <v>5</v>
          </cell>
        </row>
      </sheetData>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7F588-F4D8-403B-A4E6-D485199368B0}">
  <sheetPr codeName="Sheet23"/>
  <dimension ref="A1:R24"/>
  <sheetViews>
    <sheetView showGridLines="0" tabSelected="1" view="pageBreakPreview" zoomScale="60" zoomScaleNormal="66" workbookViewId="0">
      <selection activeCell="O9" sqref="O9:P9"/>
    </sheetView>
  </sheetViews>
  <sheetFormatPr defaultColWidth="9" defaultRowHeight="14.4" x14ac:dyDescent="0.2"/>
  <cols>
    <col min="1" max="1" width="3" style="1" customWidth="1"/>
    <col min="2" max="2" width="21.6640625" style="1" customWidth="1"/>
    <col min="3" max="3" width="6.6640625" style="3" customWidth="1"/>
    <col min="4" max="4" width="7.109375" style="3" customWidth="1"/>
    <col min="5" max="14" width="8.6640625" style="3" customWidth="1"/>
    <col min="15" max="15" width="6.6640625" style="3" customWidth="1"/>
    <col min="16" max="16" width="7.109375" style="3" customWidth="1"/>
    <col min="17" max="16384" width="9" style="3"/>
  </cols>
  <sheetData>
    <row r="1" spans="1:18" ht="25.5" customHeight="1" x14ac:dyDescent="0.2">
      <c r="C1" s="2"/>
      <c r="D1" s="2"/>
      <c r="F1" s="3" t="s">
        <v>0</v>
      </c>
    </row>
    <row r="2" spans="1:18" ht="8.4" customHeight="1" x14ac:dyDescent="0.2">
      <c r="C2" s="4"/>
      <c r="D2" s="4"/>
      <c r="E2" s="4"/>
    </row>
    <row r="3" spans="1:18" ht="13.35" customHeight="1" x14ac:dyDescent="0.2">
      <c r="G3" s="4"/>
      <c r="H3" s="5" t="s">
        <v>1</v>
      </c>
    </row>
    <row r="4" spans="1:18" ht="13.35" customHeight="1" x14ac:dyDescent="0.2">
      <c r="G4" s="4"/>
      <c r="H4" s="5"/>
    </row>
    <row r="5" spans="1:18" ht="15.9" customHeight="1" x14ac:dyDescent="0.2">
      <c r="G5" s="4"/>
      <c r="H5" s="6"/>
      <c r="O5" s="7" t="s">
        <v>2</v>
      </c>
      <c r="P5" s="7"/>
    </row>
    <row r="6" spans="1:18" ht="9.9" customHeight="1" thickBot="1" x14ac:dyDescent="0.25"/>
    <row r="7" spans="1:18" s="1" customFormat="1" ht="30.9" customHeight="1" x14ac:dyDescent="0.15">
      <c r="A7" s="8" t="s">
        <v>3</v>
      </c>
      <c r="B7" s="9"/>
      <c r="C7" s="10">
        <f>[1]年度!H13</f>
        <v>5</v>
      </c>
      <c r="D7" s="11" t="s">
        <v>4</v>
      </c>
      <c r="E7" s="12" t="s">
        <v>5</v>
      </c>
      <c r="F7" s="13"/>
      <c r="G7" s="14"/>
      <c r="H7" s="12" t="s">
        <v>6</v>
      </c>
      <c r="I7" s="13"/>
      <c r="J7" s="14"/>
      <c r="K7" s="12" t="s">
        <v>7</v>
      </c>
      <c r="L7" s="13"/>
      <c r="M7" s="14"/>
      <c r="N7" s="15" t="s">
        <v>8</v>
      </c>
      <c r="O7" s="16">
        <f>[1]年度!H13</f>
        <v>5</v>
      </c>
      <c r="P7" s="11" t="s">
        <v>9</v>
      </c>
    </row>
    <row r="8" spans="1:18" s="1" customFormat="1" ht="30.9" customHeight="1" thickBot="1" x14ac:dyDescent="0.25">
      <c r="A8" s="17"/>
      <c r="B8" s="18"/>
      <c r="C8" s="19" t="s">
        <v>10</v>
      </c>
      <c r="D8" s="20"/>
      <c r="E8" s="21" t="s">
        <v>11</v>
      </c>
      <c r="F8" s="22" t="s">
        <v>12</v>
      </c>
      <c r="G8" s="22" t="s">
        <v>13</v>
      </c>
      <c r="H8" s="21" t="s">
        <v>14</v>
      </c>
      <c r="I8" s="22" t="s">
        <v>15</v>
      </c>
      <c r="J8" s="22" t="s">
        <v>13</v>
      </c>
      <c r="K8" s="21" t="s">
        <v>16</v>
      </c>
      <c r="L8" s="22" t="s">
        <v>17</v>
      </c>
      <c r="M8" s="21" t="s">
        <v>13</v>
      </c>
      <c r="N8" s="23"/>
      <c r="O8" s="24" t="s">
        <v>10</v>
      </c>
      <c r="P8" s="25"/>
    </row>
    <row r="9" spans="1:18" ht="30.9" customHeight="1" x14ac:dyDescent="0.2">
      <c r="A9" s="26" t="s">
        <v>18</v>
      </c>
      <c r="B9" s="27"/>
      <c r="C9" s="28">
        <f t="shared" ref="C9:N10" si="0">C12+C15</f>
        <v>81288</v>
      </c>
      <c r="D9" s="29"/>
      <c r="E9" s="30">
        <f t="shared" si="0"/>
        <v>48</v>
      </c>
      <c r="F9" s="30">
        <f t="shared" si="0"/>
        <v>76</v>
      </c>
      <c r="G9" s="30">
        <f t="shared" si="0"/>
        <v>-28</v>
      </c>
      <c r="H9" s="30">
        <f t="shared" si="0"/>
        <v>180</v>
      </c>
      <c r="I9" s="30">
        <f>I12+I15</f>
        <v>183</v>
      </c>
      <c r="J9" s="30">
        <f t="shared" si="0"/>
        <v>-3</v>
      </c>
      <c r="K9" s="30">
        <f t="shared" si="0"/>
        <v>0</v>
      </c>
      <c r="L9" s="30">
        <f t="shared" si="0"/>
        <v>0</v>
      </c>
      <c r="M9" s="30">
        <f t="shared" si="0"/>
        <v>0</v>
      </c>
      <c r="N9" s="30">
        <f t="shared" si="0"/>
        <v>-31</v>
      </c>
      <c r="O9" s="31">
        <f>O12+O15</f>
        <v>81257</v>
      </c>
      <c r="P9" s="32"/>
      <c r="Q9" s="33"/>
      <c r="R9" s="33"/>
    </row>
    <row r="10" spans="1:18" ht="30.9" customHeight="1" x14ac:dyDescent="0.2">
      <c r="A10" s="34" t="s">
        <v>19</v>
      </c>
      <c r="B10" s="35"/>
      <c r="C10" s="36">
        <f t="shared" si="0"/>
        <v>962</v>
      </c>
      <c r="D10" s="37"/>
      <c r="E10" s="38">
        <f t="shared" si="0"/>
        <v>0</v>
      </c>
      <c r="F10" s="38">
        <f t="shared" si="0"/>
        <v>0</v>
      </c>
      <c r="G10" s="38">
        <f t="shared" si="0"/>
        <v>0</v>
      </c>
      <c r="H10" s="38">
        <f t="shared" si="0"/>
        <v>30</v>
      </c>
      <c r="I10" s="38">
        <f t="shared" si="0"/>
        <v>12</v>
      </c>
      <c r="J10" s="38">
        <f t="shared" si="0"/>
        <v>18</v>
      </c>
      <c r="K10" s="38">
        <f t="shared" si="0"/>
        <v>0</v>
      </c>
      <c r="L10" s="38">
        <f t="shared" si="0"/>
        <v>2</v>
      </c>
      <c r="M10" s="38">
        <f t="shared" si="0"/>
        <v>-2</v>
      </c>
      <c r="N10" s="38">
        <f t="shared" si="0"/>
        <v>16</v>
      </c>
      <c r="O10" s="39">
        <f>O13+O16</f>
        <v>978</v>
      </c>
      <c r="P10" s="40"/>
      <c r="Q10" s="33"/>
      <c r="R10" s="33"/>
    </row>
    <row r="11" spans="1:18" ht="30.9" customHeight="1" thickBot="1" x14ac:dyDescent="0.25">
      <c r="A11" s="41" t="s">
        <v>20</v>
      </c>
      <c r="B11" s="42"/>
      <c r="C11" s="43">
        <f t="shared" ref="C11:N11" si="1">SUM(C9:C10)</f>
        <v>82250</v>
      </c>
      <c r="D11" s="44"/>
      <c r="E11" s="38">
        <f t="shared" si="1"/>
        <v>48</v>
      </c>
      <c r="F11" s="38">
        <f t="shared" si="1"/>
        <v>76</v>
      </c>
      <c r="G11" s="38">
        <f t="shared" si="1"/>
        <v>-28</v>
      </c>
      <c r="H11" s="38">
        <f t="shared" si="1"/>
        <v>210</v>
      </c>
      <c r="I11" s="38">
        <f t="shared" si="1"/>
        <v>195</v>
      </c>
      <c r="J11" s="38">
        <f t="shared" si="1"/>
        <v>15</v>
      </c>
      <c r="K11" s="38">
        <f t="shared" si="1"/>
        <v>0</v>
      </c>
      <c r="L11" s="38">
        <f t="shared" si="1"/>
        <v>2</v>
      </c>
      <c r="M11" s="38">
        <f t="shared" si="1"/>
        <v>-2</v>
      </c>
      <c r="N11" s="38">
        <f t="shared" si="1"/>
        <v>-15</v>
      </c>
      <c r="O11" s="45">
        <f>SUM(O9:O10)</f>
        <v>82235</v>
      </c>
      <c r="P11" s="46"/>
      <c r="Q11" s="33"/>
      <c r="R11" s="33"/>
    </row>
    <row r="12" spans="1:18" ht="30.9" customHeight="1" x14ac:dyDescent="0.2">
      <c r="A12" s="47"/>
      <c r="B12" s="48" t="s">
        <v>18</v>
      </c>
      <c r="C12" s="49">
        <f>'[1]１０月'!O12</f>
        <v>39281</v>
      </c>
      <c r="D12" s="50"/>
      <c r="E12" s="51">
        <f>[1]入１１!E5</f>
        <v>28</v>
      </c>
      <c r="F12" s="51">
        <f>[1]入１１!F5</f>
        <v>45</v>
      </c>
      <c r="G12" s="52">
        <f>E12-F12</f>
        <v>-17</v>
      </c>
      <c r="H12" s="51">
        <f>[1]入１１!G5</f>
        <v>90</v>
      </c>
      <c r="I12" s="52">
        <f>H12-J12</f>
        <v>91</v>
      </c>
      <c r="J12" s="52">
        <f>N12-G12-M12</f>
        <v>-1</v>
      </c>
      <c r="K12" s="51">
        <f>[1]入１１!H5</f>
        <v>0</v>
      </c>
      <c r="L12" s="51">
        <f>[1]入１１!I5</f>
        <v>0</v>
      </c>
      <c r="M12" s="52">
        <f>K12-L12</f>
        <v>0</v>
      </c>
      <c r="N12" s="52">
        <f>O12-C12</f>
        <v>-18</v>
      </c>
      <c r="O12" s="53">
        <f>[1]入１１!J5</f>
        <v>39263</v>
      </c>
      <c r="P12" s="54"/>
      <c r="Q12" s="33"/>
      <c r="R12" s="33"/>
    </row>
    <row r="13" spans="1:18" ht="30.9" customHeight="1" x14ac:dyDescent="0.2">
      <c r="A13" s="55" t="s">
        <v>21</v>
      </c>
      <c r="B13" s="56" t="s">
        <v>19</v>
      </c>
      <c r="C13" s="57">
        <f>'[1]１０月'!O13</f>
        <v>536</v>
      </c>
      <c r="D13" s="58"/>
      <c r="E13" s="59">
        <f>[1]入１１!E6</f>
        <v>0</v>
      </c>
      <c r="F13" s="59">
        <f>[1]入１１!F6</f>
        <v>0</v>
      </c>
      <c r="G13" s="38">
        <f>E13-F13</f>
        <v>0</v>
      </c>
      <c r="H13" s="59">
        <f>[1]入１１!G6</f>
        <v>5</v>
      </c>
      <c r="I13" s="38">
        <f>H13-J13</f>
        <v>10</v>
      </c>
      <c r="J13" s="38">
        <f>N13-G13-M13</f>
        <v>-5</v>
      </c>
      <c r="K13" s="59">
        <f>[1]入１１!H6</f>
        <v>0</v>
      </c>
      <c r="L13" s="59">
        <f>[1]入１１!I6</f>
        <v>1</v>
      </c>
      <c r="M13" s="38">
        <f>K13-L13</f>
        <v>-1</v>
      </c>
      <c r="N13" s="38">
        <f>O13-C13</f>
        <v>-6</v>
      </c>
      <c r="O13" s="60">
        <f>[1]入１１!J6</f>
        <v>530</v>
      </c>
      <c r="P13" s="61"/>
      <c r="Q13" s="33"/>
      <c r="R13" s="33"/>
    </row>
    <row r="14" spans="1:18" ht="30.9" customHeight="1" thickBot="1" x14ac:dyDescent="0.25">
      <c r="A14" s="62"/>
      <c r="B14" s="63" t="s">
        <v>22</v>
      </c>
      <c r="C14" s="64">
        <f t="shared" ref="C14:N14" si="2">SUM(C12:C13)</f>
        <v>39817</v>
      </c>
      <c r="D14" s="44"/>
      <c r="E14" s="65">
        <f t="shared" si="2"/>
        <v>28</v>
      </c>
      <c r="F14" s="65">
        <f t="shared" si="2"/>
        <v>45</v>
      </c>
      <c r="G14" s="65">
        <f t="shared" si="2"/>
        <v>-17</v>
      </c>
      <c r="H14" s="65">
        <f t="shared" si="2"/>
        <v>95</v>
      </c>
      <c r="I14" s="65">
        <f t="shared" si="2"/>
        <v>101</v>
      </c>
      <c r="J14" s="65">
        <f t="shared" si="2"/>
        <v>-6</v>
      </c>
      <c r="K14" s="65">
        <f t="shared" si="2"/>
        <v>0</v>
      </c>
      <c r="L14" s="65">
        <f t="shared" si="2"/>
        <v>1</v>
      </c>
      <c r="M14" s="65">
        <f t="shared" si="2"/>
        <v>-1</v>
      </c>
      <c r="N14" s="65">
        <f t="shared" si="2"/>
        <v>-24</v>
      </c>
      <c r="O14" s="45">
        <f>SUM(O12:O13)</f>
        <v>39793</v>
      </c>
      <c r="P14" s="46"/>
      <c r="Q14" s="33"/>
      <c r="R14" s="33"/>
    </row>
    <row r="15" spans="1:18" ht="30.9" customHeight="1" x14ac:dyDescent="0.2">
      <c r="A15" s="66"/>
      <c r="B15" s="67" t="s">
        <v>18</v>
      </c>
      <c r="C15" s="49">
        <f>'[1]１０月'!O15</f>
        <v>42007</v>
      </c>
      <c r="D15" s="50"/>
      <c r="E15" s="59">
        <f>[1]入１１!E7</f>
        <v>20</v>
      </c>
      <c r="F15" s="59">
        <f>[1]入１１!F7</f>
        <v>31</v>
      </c>
      <c r="G15" s="38">
        <f>E15-F15</f>
        <v>-11</v>
      </c>
      <c r="H15" s="59">
        <f>[1]入１１!G7</f>
        <v>90</v>
      </c>
      <c r="I15" s="38">
        <f>H15-J15</f>
        <v>92</v>
      </c>
      <c r="J15" s="38">
        <f>N15-G15-M15</f>
        <v>-2</v>
      </c>
      <c r="K15" s="59">
        <f>[1]入１１!H7</f>
        <v>0</v>
      </c>
      <c r="L15" s="59">
        <f>[1]入１１!I7</f>
        <v>0</v>
      </c>
      <c r="M15" s="38">
        <f>K15-L15</f>
        <v>0</v>
      </c>
      <c r="N15" s="38">
        <f>O15-C15</f>
        <v>-13</v>
      </c>
      <c r="O15" s="53">
        <f>[1]入１１!J7</f>
        <v>41994</v>
      </c>
      <c r="P15" s="54"/>
      <c r="Q15" s="33"/>
      <c r="R15" s="33"/>
    </row>
    <row r="16" spans="1:18" ht="30.9" customHeight="1" x14ac:dyDescent="0.2">
      <c r="A16" s="55" t="s">
        <v>23</v>
      </c>
      <c r="B16" s="56" t="s">
        <v>19</v>
      </c>
      <c r="C16" s="57">
        <f>'[1]１０月'!O16</f>
        <v>426</v>
      </c>
      <c r="D16" s="58"/>
      <c r="E16" s="59">
        <f>[1]入１１!E8</f>
        <v>0</v>
      </c>
      <c r="F16" s="59">
        <f>[1]入１１!F8</f>
        <v>0</v>
      </c>
      <c r="G16" s="38">
        <f>E16-F16</f>
        <v>0</v>
      </c>
      <c r="H16" s="59">
        <f>[1]入１１!G8</f>
        <v>25</v>
      </c>
      <c r="I16" s="38">
        <f>H16-J16</f>
        <v>2</v>
      </c>
      <c r="J16" s="38">
        <f>N16-G16-M16</f>
        <v>23</v>
      </c>
      <c r="K16" s="59">
        <f>[1]入１１!H8</f>
        <v>0</v>
      </c>
      <c r="L16" s="59">
        <f>[1]入１１!I8</f>
        <v>1</v>
      </c>
      <c r="M16" s="38">
        <f>K16-L16</f>
        <v>-1</v>
      </c>
      <c r="N16" s="38">
        <f>O16-C16</f>
        <v>22</v>
      </c>
      <c r="O16" s="60">
        <f>[1]入１１!J8</f>
        <v>448</v>
      </c>
      <c r="P16" s="61"/>
      <c r="Q16" s="33"/>
      <c r="R16" s="33"/>
    </row>
    <row r="17" spans="1:18" ht="30.9" customHeight="1" thickBot="1" x14ac:dyDescent="0.25">
      <c r="A17" s="47"/>
      <c r="B17" s="68" t="s">
        <v>22</v>
      </c>
      <c r="C17" s="64">
        <f t="shared" ref="C17:N17" si="3">SUM(C15:C16)</f>
        <v>42433</v>
      </c>
      <c r="D17" s="44"/>
      <c r="E17" s="38">
        <f t="shared" si="3"/>
        <v>20</v>
      </c>
      <c r="F17" s="38">
        <f t="shared" si="3"/>
        <v>31</v>
      </c>
      <c r="G17" s="38">
        <f t="shared" si="3"/>
        <v>-11</v>
      </c>
      <c r="H17" s="38">
        <f t="shared" si="3"/>
        <v>115</v>
      </c>
      <c r="I17" s="38">
        <f t="shared" si="3"/>
        <v>94</v>
      </c>
      <c r="J17" s="38">
        <f t="shared" si="3"/>
        <v>21</v>
      </c>
      <c r="K17" s="38">
        <f t="shared" si="3"/>
        <v>0</v>
      </c>
      <c r="L17" s="38">
        <f t="shared" si="3"/>
        <v>1</v>
      </c>
      <c r="M17" s="38">
        <f t="shared" si="3"/>
        <v>-1</v>
      </c>
      <c r="N17" s="38">
        <f t="shared" si="3"/>
        <v>9</v>
      </c>
      <c r="O17" s="45">
        <f>SUM(O15:O16)</f>
        <v>42442</v>
      </c>
      <c r="P17" s="46"/>
      <c r="Q17" s="33"/>
      <c r="R17" s="33"/>
    </row>
    <row r="18" spans="1:18" ht="30.9" customHeight="1" x14ac:dyDescent="0.2">
      <c r="A18" s="26" t="s">
        <v>24</v>
      </c>
      <c r="B18" s="27"/>
      <c r="C18" s="69">
        <f>'[1]１０月'!O18</f>
        <v>36915</v>
      </c>
      <c r="D18" s="50"/>
      <c r="E18" s="51">
        <f>[1]入１１!E9</f>
        <v>0</v>
      </c>
      <c r="F18" s="51">
        <f>[1]入１１!F9</f>
        <v>29</v>
      </c>
      <c r="G18" s="52">
        <f>E18-F18</f>
        <v>-29</v>
      </c>
      <c r="H18" s="51">
        <f>[1]入１１!G9</f>
        <v>114</v>
      </c>
      <c r="I18" s="52">
        <f>H18-J18</f>
        <v>83</v>
      </c>
      <c r="J18" s="52">
        <f>N18-G18-M18</f>
        <v>31</v>
      </c>
      <c r="K18" s="51">
        <f>[1]入１１!H9</f>
        <v>0</v>
      </c>
      <c r="L18" s="51">
        <f>[1]入１１!I9</f>
        <v>0</v>
      </c>
      <c r="M18" s="52">
        <f>K18-L18</f>
        <v>0</v>
      </c>
      <c r="N18" s="52">
        <f>O18-C18</f>
        <v>2</v>
      </c>
      <c r="O18" s="53">
        <f>[1]入１１!J9</f>
        <v>36917</v>
      </c>
      <c r="P18" s="54"/>
      <c r="Q18" s="33"/>
      <c r="R18" s="33"/>
    </row>
    <row r="19" spans="1:18" ht="30.9" customHeight="1" x14ac:dyDescent="0.2">
      <c r="A19" s="34" t="s">
        <v>25</v>
      </c>
      <c r="B19" s="35"/>
      <c r="C19" s="57">
        <f>'[1]１０月'!O19</f>
        <v>607</v>
      </c>
      <c r="D19" s="58"/>
      <c r="E19" s="59">
        <f>[1]入１１!E10</f>
        <v>0</v>
      </c>
      <c r="F19" s="59">
        <f>[1]入１１!F10</f>
        <v>0</v>
      </c>
      <c r="G19" s="38">
        <f>E19-F19</f>
        <v>0</v>
      </c>
      <c r="H19" s="59">
        <f>[1]入１１!G10</f>
        <v>29</v>
      </c>
      <c r="I19" s="38">
        <f>H19-J19</f>
        <v>9</v>
      </c>
      <c r="J19" s="38">
        <f>N19-G19-M19</f>
        <v>20</v>
      </c>
      <c r="K19" s="59">
        <f>[1]入１１!H10</f>
        <v>0</v>
      </c>
      <c r="L19" s="59">
        <f>[1]入１１!I10</f>
        <v>0</v>
      </c>
      <c r="M19" s="38">
        <f>K19-L19</f>
        <v>0</v>
      </c>
      <c r="N19" s="38">
        <f>O19-C19</f>
        <v>20</v>
      </c>
      <c r="O19" s="60">
        <f>[1]入１１!J10</f>
        <v>627</v>
      </c>
      <c r="P19" s="61"/>
    </row>
    <row r="20" spans="1:18" ht="30.9" customHeight="1" thickBot="1" x14ac:dyDescent="0.25">
      <c r="A20" s="41" t="s">
        <v>26</v>
      </c>
      <c r="B20" s="42"/>
      <c r="C20" s="70">
        <f>'[1]１０月'!O20</f>
        <v>190</v>
      </c>
      <c r="D20" s="71"/>
      <c r="E20" s="72" t="s">
        <v>27</v>
      </c>
      <c r="F20" s="72" t="s">
        <v>27</v>
      </c>
      <c r="G20" s="72" t="s">
        <v>27</v>
      </c>
      <c r="H20" s="72" t="s">
        <v>27</v>
      </c>
      <c r="I20" s="72" t="s">
        <v>27</v>
      </c>
      <c r="J20" s="72" t="s">
        <v>27</v>
      </c>
      <c r="K20" s="72" t="s">
        <v>27</v>
      </c>
      <c r="L20" s="72" t="s">
        <v>27</v>
      </c>
      <c r="M20" s="72" t="s">
        <v>27</v>
      </c>
      <c r="N20" s="73">
        <f>O20-C20</f>
        <v>-1</v>
      </c>
      <c r="O20" s="74">
        <f>[1]入１１!J11</f>
        <v>189</v>
      </c>
      <c r="P20" s="75"/>
    </row>
    <row r="21" spans="1:18" ht="30.9" customHeight="1" thickBot="1" x14ac:dyDescent="0.25">
      <c r="A21" s="76" t="s">
        <v>28</v>
      </c>
      <c r="B21" s="77"/>
      <c r="C21" s="78">
        <f>SUM(C18:C20)</f>
        <v>37712</v>
      </c>
      <c r="D21" s="79"/>
      <c r="E21" s="65">
        <f>SUM(E18:E20)</f>
        <v>0</v>
      </c>
      <c r="F21" s="65">
        <f t="shared" ref="F21:N21" si="4">SUM(F18:F20)</f>
        <v>29</v>
      </c>
      <c r="G21" s="65">
        <f t="shared" si="4"/>
        <v>-29</v>
      </c>
      <c r="H21" s="65">
        <f t="shared" si="4"/>
        <v>143</v>
      </c>
      <c r="I21" s="65">
        <f>H21-J21</f>
        <v>93</v>
      </c>
      <c r="J21" s="65">
        <f>N21-G21-M21</f>
        <v>50</v>
      </c>
      <c r="K21" s="65">
        <f t="shared" si="4"/>
        <v>0</v>
      </c>
      <c r="L21" s="65">
        <f t="shared" si="4"/>
        <v>0</v>
      </c>
      <c r="M21" s="65">
        <f t="shared" si="4"/>
        <v>0</v>
      </c>
      <c r="N21" s="65">
        <f t="shared" si="4"/>
        <v>21</v>
      </c>
      <c r="O21" s="80">
        <f>SUM(O18:O20)</f>
        <v>37733</v>
      </c>
      <c r="P21" s="81"/>
    </row>
    <row r="23" spans="1:18" x14ac:dyDescent="0.2">
      <c r="A23" s="82" t="s">
        <v>29</v>
      </c>
    </row>
    <row r="24" spans="1:18" x14ac:dyDescent="0.2">
      <c r="A24" s="82" t="s">
        <v>30</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9:I19">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scale="97"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１１月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2023-12-05T23:44:29Z</dcterms:created>
  <dcterms:modified xsi:type="dcterms:W3CDTF">2023-12-05T23:44:59Z</dcterms:modified>
</cp:coreProperties>
</file>