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d:\git\bid_entry\07申請書\doc\ver7\reg_standard\"/>
    </mc:Choice>
  </mc:AlternateContent>
  <xr:revisionPtr revIDLastSave="0" documentId="13_ncr:1_{F2E3A354-F574-423F-B7B0-8E98821CA3B7}" xr6:coauthVersionLast="47" xr6:coauthVersionMax="47" xr10:uidLastSave="{00000000-0000-0000-0000-000000000000}"/>
  <workbookProtection workbookAlgorithmName="SHA-512" workbookHashValue="Gu77GrmQ/whfrwNhOjCxXazSIrkV9nahFDapCXzkDolBCLC+mzayWT5klGJmE/EVBQztdb1RcwCOqW2oDovGDw==" workbookSaltValue="oiBz/sGz1RG1WfRjdWWyVA==" workbookSpinCount="100000" lockStructure="1"/>
  <bookViews>
    <workbookView xWindow="2700" yWindow="1080" windowWidth="21600" windowHeight="14055"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入力シート!$A$145</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4" i="7" l="1"/>
  <c r="A173" i="7"/>
  <c r="A172" i="7"/>
  <c r="A171" i="7"/>
  <c r="A170" i="7"/>
  <c r="A169" i="7"/>
  <c r="A168" i="7"/>
  <c r="A167" i="7"/>
  <c r="A166" i="7"/>
  <c r="A165" i="7"/>
  <c r="A164" i="7"/>
  <c r="A163" i="7"/>
  <c r="A162" i="7"/>
  <c r="A161" i="7"/>
  <c r="A160" i="7"/>
  <c r="A159" i="7"/>
  <c r="A158" i="7"/>
  <c r="A157" i="7"/>
  <c r="A156" i="7"/>
  <c r="A155" i="7"/>
  <c r="A154" i="7"/>
  <c r="A153" i="7"/>
  <c r="A152" i="7"/>
  <c r="A151" i="7"/>
  <c r="A150" i="7"/>
  <c r="A149" i="7"/>
  <c r="A148" i="7"/>
  <c r="A147" i="7"/>
  <c r="A146" i="7"/>
  <c r="A145" i="7"/>
  <c r="A141" i="7"/>
  <c r="A139" i="7"/>
  <c r="A137" i="7"/>
  <c r="A135" i="7"/>
  <c r="A133" i="7"/>
  <c r="A131" i="7"/>
  <c r="A123" i="7"/>
  <c r="A121" i="7"/>
  <c r="A117" i="7"/>
  <c r="A115" i="7"/>
  <c r="A111" i="7"/>
  <c r="A87" i="7"/>
  <c r="A85" i="7"/>
  <c r="A84" i="7"/>
  <c r="A83" i="7"/>
  <c r="A81" i="7"/>
  <c r="A79" i="7"/>
  <c r="A77" i="7"/>
  <c r="A75" i="7"/>
  <c r="A73" i="7"/>
  <c r="A71" i="7"/>
  <c r="A69" i="7"/>
  <c r="A63" i="7"/>
  <c r="A40" i="7"/>
  <c r="A38" i="7"/>
  <c r="A36" i="7"/>
  <c r="A34" i="7"/>
  <c r="A32" i="7"/>
  <c r="A30" i="7"/>
  <c r="A28" i="7"/>
  <c r="A26" i="7"/>
  <c r="A24" i="7"/>
  <c r="A22" i="7"/>
  <c r="A20" i="7"/>
  <c r="J134" i="7"/>
  <c r="AC144" i="7"/>
  <c r="AC173" i="7" l="1"/>
  <c r="AC174" i="7"/>
  <c r="AC170" i="7"/>
  <c r="AC167" i="7"/>
  <c r="AC166" i="7"/>
  <c r="AC163" i="7"/>
  <c r="AC162" i="7"/>
  <c r="AC159" i="7"/>
  <c r="AC158" i="7"/>
  <c r="AC155" i="7"/>
  <c r="AC154" i="7"/>
  <c r="AC151" i="7"/>
  <c r="AC150" i="7"/>
  <c r="AC147" i="7"/>
  <c r="AC146" i="7"/>
  <c r="AC171" i="7" l="1"/>
  <c r="AC148" i="7"/>
  <c r="AC152" i="7"/>
  <c r="AC156" i="7"/>
  <c r="AC160" i="7"/>
  <c r="AC164" i="7"/>
  <c r="AC168" i="7"/>
  <c r="AC172" i="7"/>
  <c r="AC149" i="7"/>
  <c r="AC153" i="7"/>
  <c r="AC157" i="7"/>
  <c r="AC161" i="7"/>
  <c r="AC165" i="7"/>
  <c r="AC169" i="7"/>
  <c r="AB147" i="7"/>
  <c r="AB148" i="7"/>
  <c r="AB149" i="7"/>
  <c r="AB150" i="7"/>
  <c r="AB151" i="7"/>
  <c r="AB152" i="7"/>
  <c r="AB153" i="7"/>
  <c r="AB154" i="7"/>
  <c r="AB155" i="7"/>
  <c r="AB156" i="7"/>
  <c r="AB157" i="7"/>
  <c r="AB158" i="7"/>
  <c r="AB159" i="7"/>
  <c r="AB160" i="7"/>
  <c r="AB161" i="7"/>
  <c r="AB162" i="7"/>
  <c r="AB163" i="7"/>
  <c r="AB164" i="7"/>
  <c r="AB165" i="7"/>
  <c r="AB166" i="7"/>
  <c r="AB167" i="7"/>
  <c r="AB168" i="7"/>
  <c r="AB169" i="7"/>
  <c r="AB170" i="7"/>
  <c r="AB171" i="7"/>
  <c r="AB172" i="7"/>
  <c r="AB173" i="7"/>
  <c r="AB174" i="7"/>
  <c r="AB146" i="7"/>
  <c r="J120" i="7" l="1"/>
  <c r="J136" i="7"/>
  <c r="A2" i="8" l="1"/>
  <c r="A1" i="8"/>
</calcChain>
</file>

<file path=xl/sharedStrings.xml><?xml version="1.0" encoding="utf-8"?>
<sst xmlns="http://schemas.openxmlformats.org/spreadsheetml/2006/main" count="209" uniqueCount="191">
  <si>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</si>
  <si>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</si>
  <si>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</si>
  <si>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</si>
  <si>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</si>
  <si>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営業年数</t>
    <rPh sb="0" eb="2">
      <t>エイギョウ</t>
    </rPh>
    <rPh sb="2" eb="4">
      <t>ネンスウ</t>
    </rPh>
    <phoneticPr fontId="5"/>
  </si>
  <si>
    <t>年</t>
    <rPh sb="0" eb="1">
      <t>ネン</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</si>
  <si>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</si>
  <si>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</si>
  <si>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</si>
  <si>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</si>
  <si>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</si>
  <si>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</si>
  <si>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</si>
  <si>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</si>
  <si>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</si>
  <si>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</si>
  <si>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</si>
  <si>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</si>
  <si>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</si>
  <si>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</si>
  <si>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</si>
  <si>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</si>
  <si>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</si>
  <si>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</si>
  <si>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</si>
  <si>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</si>
  <si>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</si>
  <si>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</si>
  <si>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</si>
  <si>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</si>
  <si>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</si>
  <si>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</si>
  <si>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</si>
  <si>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</si>
  <si>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</si>
  <si>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</si>
  <si>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</si>
  <si>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</si>
  <si>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</si>
  <si>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</si>
  <si>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</si>
  <si>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</si>
  <si>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</si>
  <si>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</si>
  <si>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</si>
  <si>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</si>
  <si>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</si>
  <si>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</si>
  <si>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</si>
  <si>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</si>
  <si>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</si>
  <si>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</si>
  <si>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</si>
  <si>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</si>
  <si>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</si>
  <si>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</si>
  <si>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</si>
  <si>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</si>
  <si>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</si>
  <si>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</si>
  <si>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</si>
  <si>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</si>
  <si>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</si>
  <si>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</si>
  <si>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</si>
  <si>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リストから選択してください。</t>
    <phoneticPr fontId="4"/>
  </si>
  <si>
    <t>一致する</t>
  </si>
  <si>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</si>
  <si>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</si>
  <si>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</si>
  <si>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</si>
  <si>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</si>
  <si>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</si>
  <si>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</si>
  <si>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</si>
  <si>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</si>
  <si>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</si>
  <si>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</si>
  <si>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</si>
  <si>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</si>
  <si>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</si>
  <si>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</si>
  <si>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</si>
  <si>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</si>
  <si>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</si>
  <si>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</si>
  <si>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</si>
  <si>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</si>
  <si>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</si>
  <si>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</si>
  <si>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</si>
  <si>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</si>
  <si>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</si>
  <si>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</si>
  <si>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</si>
  <si>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設立年月日</t>
    <rPh sb="0" eb="2">
      <t>セツリツ</t>
    </rPh>
    <rPh sb="2" eb="5">
      <t>ネンガッピ</t>
    </rPh>
    <phoneticPr fontId="5"/>
  </si>
  <si>
    <t>内線番号(</t>
    <rPh sb="0" eb="4">
      <t>ナイセンバンゴウ</t>
    </rPh>
    <phoneticPr fontId="4"/>
  </si>
  <si>
    <t>)</t>
    <phoneticPr fontId="4"/>
  </si>
  <si>
    <t>住所</t>
    <rPh sb="0" eb="2">
      <t>ジュウショ</t>
    </rPh>
    <phoneticPr fontId="5"/>
  </si>
  <si>
    <t>メールアドレス</t>
    <phoneticPr fontId="5"/>
  </si>
  <si>
    <t>050</t>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</si>
  <si>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</si>
  <si>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</si>
  <si>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</si>
  <si>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</si>
  <si>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</si>
  <si>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</si>
  <si>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</si>
  <si>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</si>
  <si>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</si>
  <si>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00:国土交通大臣</t>
    <phoneticPr fontId="4"/>
  </si>
  <si>
    <t>業種区分</t>
    <phoneticPr fontId="4"/>
  </si>
  <si>
    <t>許可区分</t>
    <rPh sb="0" eb="4">
      <t>キョカクブン</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</si>
  <si>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</si>
  <si>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例)2024/4/1、R6/4/1</t>
    <phoneticPr fontId="4"/>
  </si>
  <si>
    <t>例)2024/4/1</t>
    <phoneticPr fontId="4"/>
  </si>
  <si>
    <t>資本金</t>
    <rPh sb="0" eb="3">
      <t>シホンキン</t>
    </rPh>
    <phoneticPr fontId="5"/>
  </si>
  <si>
    <t>千円</t>
    <rPh sb="0" eb="2">
      <t>センエン</t>
    </rPh>
    <phoneticPr fontId="4"/>
  </si>
  <si>
    <t>総従業員数</t>
    <rPh sb="0" eb="1">
      <t>ソウ</t>
    </rPh>
    <rPh sb="1" eb="4">
      <t>ジュウギョウイン</t>
    </rPh>
    <rPh sb="4" eb="5">
      <t>スウ</t>
    </rPh>
    <phoneticPr fontId="5"/>
  </si>
  <si>
    <t>許可番号</t>
    <rPh sb="0" eb="2">
      <t>キョカ</t>
    </rPh>
    <rPh sb="2" eb="4">
      <t>バンゴウ</t>
    </rPh>
    <phoneticPr fontId="5"/>
  </si>
  <si>
    <t>許可期限日</t>
    <rPh sb="0" eb="2">
      <t>キョカ</t>
    </rPh>
    <rPh sb="2" eb="5">
      <t>キゲンビ</t>
    </rPh>
    <phoneticPr fontId="5"/>
  </si>
  <si>
    <t>建退共加入</t>
    <rPh sb="0" eb="3">
      <t>ケンタイキョウ</t>
    </rPh>
    <rPh sb="3" eb="5">
      <t>カニュウ</t>
    </rPh>
    <phoneticPr fontId="5"/>
  </si>
  <si>
    <t>コンサルへの申請</t>
    <rPh sb="6" eb="8">
      <t>シンセイ</t>
    </rPh>
    <phoneticPr fontId="5"/>
  </si>
  <si>
    <t>物品・役務への申請</t>
    <rPh sb="0" eb="2">
      <t>ブッピン</t>
    </rPh>
    <rPh sb="3" eb="5">
      <t>エキム</t>
    </rPh>
    <rPh sb="7" eb="9">
      <t>シンセイ</t>
    </rPh>
    <phoneticPr fontId="5"/>
  </si>
  <si>
    <t>経営業務管理責任者</t>
    <rPh sb="0" eb="2">
      <t>ケイエイ</t>
    </rPh>
    <rPh sb="2" eb="4">
      <t>ギョウム</t>
    </rPh>
    <rPh sb="4" eb="6">
      <t>カンリ</t>
    </rPh>
    <rPh sb="6" eb="8">
      <t>セキニン</t>
    </rPh>
    <rPh sb="8" eb="9">
      <t>シャ</t>
    </rPh>
    <phoneticPr fontId="5"/>
  </si>
  <si>
    <t>営業所専任技術者</t>
    <rPh sb="0" eb="3">
      <t>エイギョウショ</t>
    </rPh>
    <rPh sb="3" eb="5">
      <t>センニン</t>
    </rPh>
    <rPh sb="5" eb="8">
      <t>ギジュツシャ</t>
    </rPh>
    <phoneticPr fontId="5"/>
  </si>
  <si>
    <t>希望業種</t>
    <rPh sb="0" eb="2">
      <t>キボウ</t>
    </rPh>
    <rPh sb="2" eb="4">
      <t>ギョウシュ</t>
    </rPh>
    <phoneticPr fontId="5"/>
  </si>
  <si>
    <t>土木一式</t>
    <rPh sb="0" eb="2">
      <t>ドボク</t>
    </rPh>
    <rPh sb="2" eb="4">
      <t>イッシキ</t>
    </rPh>
    <phoneticPr fontId="19"/>
  </si>
  <si>
    <t>建築一式</t>
    <rPh sb="0" eb="2">
      <t>ケンチク</t>
    </rPh>
    <rPh sb="2" eb="4">
      <t>イッシキ</t>
    </rPh>
    <phoneticPr fontId="19"/>
  </si>
  <si>
    <t>大工</t>
    <rPh sb="0" eb="2">
      <t>ダイク</t>
    </rPh>
    <phoneticPr fontId="19"/>
  </si>
  <si>
    <t>左官</t>
    <rPh sb="0" eb="2">
      <t>サカン</t>
    </rPh>
    <phoneticPr fontId="19"/>
  </si>
  <si>
    <t>とび土工</t>
    <rPh sb="2" eb="3">
      <t>ツチ</t>
    </rPh>
    <rPh sb="3" eb="4">
      <t>コウ</t>
    </rPh>
    <phoneticPr fontId="19"/>
  </si>
  <si>
    <t>石</t>
    <rPh sb="0" eb="1">
      <t>イシ</t>
    </rPh>
    <phoneticPr fontId="19"/>
  </si>
  <si>
    <t>屋根</t>
    <rPh sb="0" eb="2">
      <t>ヤネ</t>
    </rPh>
    <phoneticPr fontId="19"/>
  </si>
  <si>
    <t>電気</t>
    <rPh sb="0" eb="2">
      <t>デンキ</t>
    </rPh>
    <phoneticPr fontId="19"/>
  </si>
  <si>
    <t>管</t>
    <rPh sb="0" eb="1">
      <t>カン</t>
    </rPh>
    <phoneticPr fontId="19"/>
  </si>
  <si>
    <t>タイル</t>
  </si>
  <si>
    <t>鋼構造物</t>
    <rPh sb="0" eb="1">
      <t>ハガネ</t>
    </rPh>
    <rPh sb="1" eb="4">
      <t>コウゾウブツ</t>
    </rPh>
    <phoneticPr fontId="19"/>
  </si>
  <si>
    <t>鉄筋</t>
    <rPh sb="0" eb="2">
      <t>テッキン</t>
    </rPh>
    <phoneticPr fontId="19"/>
  </si>
  <si>
    <t>舗装</t>
    <rPh sb="0" eb="2">
      <t>ホソウ</t>
    </rPh>
    <phoneticPr fontId="19"/>
  </si>
  <si>
    <t>しゅんせつ</t>
  </si>
  <si>
    <t>板金</t>
    <rPh sb="0" eb="2">
      <t>バンキン</t>
    </rPh>
    <phoneticPr fontId="19"/>
  </si>
  <si>
    <t>ガラス</t>
  </si>
  <si>
    <t>塗装</t>
    <rPh sb="0" eb="2">
      <t>トソウ</t>
    </rPh>
    <phoneticPr fontId="19"/>
  </si>
  <si>
    <t>防水</t>
    <rPh sb="0" eb="2">
      <t>ボウスイ</t>
    </rPh>
    <phoneticPr fontId="19"/>
  </si>
  <si>
    <t>内装仕上</t>
    <rPh sb="0" eb="2">
      <t>ナイソウ</t>
    </rPh>
    <rPh sb="2" eb="4">
      <t>シア</t>
    </rPh>
    <phoneticPr fontId="19"/>
  </si>
  <si>
    <t>機械器具</t>
    <rPh sb="0" eb="2">
      <t>キカイ</t>
    </rPh>
    <rPh sb="2" eb="4">
      <t>キグ</t>
    </rPh>
    <phoneticPr fontId="19"/>
  </si>
  <si>
    <t>熱絶縁</t>
    <rPh sb="0" eb="1">
      <t>ネツ</t>
    </rPh>
    <rPh sb="1" eb="2">
      <t>タ</t>
    </rPh>
    <rPh sb="2" eb="3">
      <t>フチ</t>
    </rPh>
    <phoneticPr fontId="19"/>
  </si>
  <si>
    <t>電気通信</t>
    <rPh sb="0" eb="2">
      <t>デンキ</t>
    </rPh>
    <rPh sb="2" eb="4">
      <t>ツウシン</t>
    </rPh>
    <phoneticPr fontId="19"/>
  </si>
  <si>
    <t>造園</t>
    <rPh sb="0" eb="2">
      <t>ゾウエン</t>
    </rPh>
    <phoneticPr fontId="19"/>
  </si>
  <si>
    <t>さく井</t>
    <rPh sb="2" eb="3">
      <t>イ</t>
    </rPh>
    <phoneticPr fontId="19"/>
  </si>
  <si>
    <t>建具</t>
    <rPh sb="0" eb="2">
      <t>タテグ</t>
    </rPh>
    <phoneticPr fontId="19"/>
  </si>
  <si>
    <t>水道施設</t>
    <rPh sb="0" eb="2">
      <t>スイドウ</t>
    </rPh>
    <rPh sb="2" eb="4">
      <t>シセツ</t>
    </rPh>
    <phoneticPr fontId="19"/>
  </si>
  <si>
    <t>消防施設</t>
    <rPh sb="0" eb="2">
      <t>ショウボウ</t>
    </rPh>
    <rPh sb="2" eb="4">
      <t>シセツ</t>
    </rPh>
    <phoneticPr fontId="19"/>
  </si>
  <si>
    <t>清掃施設</t>
    <rPh sb="0" eb="2">
      <t>セイソウ</t>
    </rPh>
    <rPh sb="2" eb="4">
      <t>シセツ</t>
    </rPh>
    <phoneticPr fontId="19"/>
  </si>
  <si>
    <t>解体</t>
    <rPh sb="0" eb="2">
      <t>カイタイ</t>
    </rPh>
    <phoneticPr fontId="19"/>
  </si>
  <si>
    <t>履歴事項全部証明書の資本金の額（千円単位）を入力してください。個人の方は入力不要です。</t>
    <rPh sb="22" eb="24">
      <t>ニュウリョク</t>
    </rPh>
    <rPh sb="36" eb="38">
      <t>ニュウリョク</t>
    </rPh>
    <phoneticPr fontId="4"/>
  </si>
  <si>
    <t>「経営規模等評価結果通知書 総合評定値通知書」の「建設業退職金共済制度加入の有無」欄の記載内容をリストから選択してください。</t>
    <rPh sb="43" eb="45">
      <t>キサイ</t>
    </rPh>
    <rPh sb="45" eb="47">
      <t>ナイヨウ</t>
    </rPh>
    <rPh sb="53" eb="55">
      <t>センタク</t>
    </rPh>
    <phoneticPr fontId="4"/>
  </si>
  <si>
    <t>例)10　「経営規模等評価結果通知書 総合評定値通知書」の「営業年数」欄に記載されている年数を入力してください。</t>
    <phoneticPr fontId="4"/>
  </si>
  <si>
    <t>備考</t>
    <rPh sb="0" eb="2">
      <t>ビコウ</t>
    </rPh>
    <phoneticPr fontId="4"/>
  </si>
  <si>
    <t>令和7・8年度において、長岡京市で行われる建設工事に係る入札に参加する資格の審査を申請します。</t>
    <rPh sb="15" eb="16">
      <t>シ</t>
    </rPh>
    <rPh sb="21" eb="25">
      <t>ケンセツコウジ</t>
    </rPh>
    <rPh sb="28" eb="30">
      <t>ニュウサツ</t>
    </rPh>
    <rPh sb="31" eb="33">
      <t>サンカ</t>
    </rPh>
    <rPh sb="35" eb="37">
      <t>シカク</t>
    </rPh>
    <rPh sb="38" eb="40">
      <t>シンサ</t>
    </rPh>
    <rPh sb="41" eb="43">
      <t>シンセイ</t>
    </rPh>
    <phoneticPr fontId="4"/>
  </si>
  <si>
    <t>コンサルに入札等参加資格審査申請をしている場合、リストから「有」を選択してください。</t>
    <rPh sb="30" eb="31">
      <t>ア</t>
    </rPh>
    <rPh sb="33" eb="35">
      <t>センタク</t>
    </rPh>
    <phoneticPr fontId="4"/>
  </si>
  <si>
    <t>物品・役務に入札等参加資格審査申請をしている場合、リストから「有」を選択してください。</t>
    <rPh sb="0" eb="2">
      <t>ブッピン</t>
    </rPh>
    <rPh sb="3" eb="5">
      <t>エキム</t>
    </rPh>
    <rPh sb="31" eb="32">
      <t>ア</t>
    </rPh>
    <rPh sb="34" eb="36">
      <t>センタク</t>
    </rPh>
    <phoneticPr fontId="4"/>
  </si>
  <si>
    <t>長岡京市 一般競争(指名競争)参加資格審査申請書【建設工事】</t>
    <rPh sb="0" eb="3">
      <t>ナガオカキョウ</t>
    </rPh>
    <rPh sb="3" eb="4">
      <t>シ</t>
    </rPh>
    <phoneticPr fontId="4"/>
  </si>
  <si>
    <t>C.経営情報</t>
    <rPh sb="2" eb="4">
      <t>ケイエイ</t>
    </rPh>
    <rPh sb="4" eb="6">
      <t>ジョウホウ</t>
    </rPh>
    <phoneticPr fontId="4"/>
  </si>
  <si>
    <t>D.業種情報</t>
    <rPh sb="2" eb="4">
      <t>ギョウシュ</t>
    </rPh>
    <rPh sb="4" eb="6">
      <t>ジョウホウ</t>
    </rPh>
    <phoneticPr fontId="4"/>
  </si>
  <si>
    <t>正式名称を全角文字で入力してください。個人の場合は「代表者」と入力してください。</t>
  </si>
  <si>
    <t>例)株式会社長岡京　正式名称で入力してください。</t>
    <phoneticPr fontId="4"/>
  </si>
  <si>
    <t>例)カブシキガイシャナガオカキョウ　正式名称を全角カタカナで入力してください。</t>
    <phoneticPr fontId="4"/>
  </si>
  <si>
    <t>例)株式会社長岡京　開田営業所
正式名称で入力してください。支店・営業所名は、１文字空けて入力してください。</t>
  </si>
  <si>
    <t>例)カブシキガイシャナガオカキョウ　カイデンエイギョウショ
正式名称を全角カタカナで入力してください。支店・営業所名は、１文字空けて入力してください。</t>
    <phoneticPr fontId="4"/>
  </si>
  <si>
    <t>例)所長　正式名称を全角文字で入力してください。</t>
  </si>
  <si>
    <t>全角文字で入力してください。姓と名は１文字分空けてください。</t>
    <phoneticPr fontId="4"/>
  </si>
  <si>
    <t>「経営規模等評価結果通知書 総合評定値通知書」の審査基準日における常時雇用する役員等も含む総従業員数を入力してください。</t>
    <rPh sb="51" eb="53">
      <t>ニュウリョク</t>
    </rPh>
    <phoneticPr fontId="4"/>
  </si>
  <si>
    <t>審査基準日</t>
    <rPh sb="0" eb="2">
      <t>シンサ</t>
    </rPh>
    <rPh sb="2" eb="5">
      <t>キジュンビ</t>
    </rPh>
    <phoneticPr fontId="5"/>
  </si>
  <si>
    <t>過去に一度でも長岡京市に登録がある場合は「更新」を、全く登録がない場合は「新規」をリストから選択してください。</t>
    <rPh sb="0" eb="2">
      <t>カコ</t>
    </rPh>
    <rPh sb="3" eb="5">
      <t>イチド</t>
    </rPh>
    <rPh sb="7" eb="11">
      <t>ナガオカキョウシ</t>
    </rPh>
    <rPh sb="12" eb="14">
      <t>トウロク</t>
    </rPh>
    <rPh sb="17" eb="19">
      <t>バアイ</t>
    </rPh>
    <rPh sb="21" eb="23">
      <t>コウシン</t>
    </rPh>
    <rPh sb="26" eb="27">
      <t>マッタ</t>
    </rPh>
    <rPh sb="28" eb="30">
      <t>トウロク</t>
    </rPh>
    <rPh sb="33" eb="35">
      <t>バアイ</t>
    </rPh>
    <rPh sb="37" eb="39">
      <t>シンキ</t>
    </rPh>
    <rPh sb="46" eb="48">
      <t>センタク</t>
    </rPh>
    <phoneticPr fontId="4"/>
  </si>
  <si>
    <t>例)1000001　「-（ハイフン）」を使わず7桁の数字で入力してください。</t>
  </si>
  <si>
    <t>申請受付期限日時点で有効な建設業許可の内容にしたがって入力してください。
全角文字で入力してください。姓と名は１文字分空けてください。</t>
    <phoneticPr fontId="4"/>
  </si>
  <si>
    <t>市内業者かどうか</t>
    <rPh sb="0" eb="2">
      <t>シナイ</t>
    </rPh>
    <rPh sb="2" eb="4">
      <t>ギョウシャ</t>
    </rPh>
    <phoneticPr fontId="4"/>
  </si>
  <si>
    <t>年間平均完成
工事高(千円)</t>
    <rPh sb="0" eb="2">
      <t>ネンカン</t>
    </rPh>
    <rPh sb="11" eb="13">
      <t>センエン</t>
    </rPh>
    <phoneticPr fontId="4"/>
  </si>
  <si>
    <t>総合評定値
(P点)</t>
    <rPh sb="2" eb="5">
      <t>ヒョウテイチ</t>
    </rPh>
    <phoneticPr fontId="4"/>
  </si>
  <si>
    <t>26_長岡京市</t>
  </si>
  <si>
    <t>@を含む半角文字で入力してください。メールアドレスは、入札案内・契約手続きの連絡用として使用します。</t>
  </si>
  <si>
    <t>申請受付期限日時点で有効な建設業許可の許可番号を入力してください。大臣/知事許可をリストから選択し、番号(6桁)を半角の数字で入力してください。
例)26:京都府知事許可　第012345号</t>
    <phoneticPr fontId="4"/>
  </si>
  <si>
    <t>申請受付期限日時点で有効な建設業許可の内容にしたがって入力してください。
当該登録申請において契約を締結する営業所の専任技術者について入力してください。なお、複数の種類の許可がある場合は当該営業所の許可の種類のうち、最も入札参加を希望する業種（最希望業種）の専任技術者名を入力してください。
全角文字で入力してください。姓と名は１文字分空けてください。</t>
    <phoneticPr fontId="4"/>
  </si>
  <si>
    <t>最希望
・希望</t>
    <phoneticPr fontId="4"/>
  </si>
  <si>
    <t>Ver.7.0.1</t>
    <phoneticPr fontId="4"/>
  </si>
  <si>
    <t>7.0.1</t>
  </si>
  <si>
    <t>登録状況</t>
  </si>
  <si>
    <t>・登録を希望する場合、最希望・希望、許可区分、総合評定値(P点)、年間平均完成工事高欄を入力してください。
・最希望・希望欄は、最も入札参加を希望する業種（最希望業種）に「◎」、それ以外で希望する業種に「○」をリストから選択してください（○は複数可）。
ただし、「経営規模等評価結果通知書 総合評定値通知書」の総合評定値(P点)がない業種に「◎」「○」を選択することはできません。また、市内業者（A.本社(店)情報またはB.契約する営業所情報の住所が、京都府長岡京市の業者）以外は「経営規模等評価結果通知書 総合評定値通知書」の年間平均完成工事高が「0」の業種に「◎」を選択することはできません。
・許可区分欄はリストから選択してください。
・総合評定値(P点)及び年間平均完成工事高欄は、「経営規模等評価結果通知書 総合評定値通知書」の「総合評定値(P)」及び「完成工事高(２年平均もしくは３年平均)」を入力してください。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</si>
</sst>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000000"/>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color rgb="FF0D0D0D"/>
      <name val="ＭＳ ゴシック"/>
      <family val="3"/>
      <charset val="128"/>
    </font>
    <font>
      <sz val="10"/>
      <color theme="1"/>
      <name val="ＭＳ ゴシック"/>
      <family val="3"/>
      <charset val="128"/>
    </font>
    <font>
      <sz val="10"/>
      <name val="ＭＳ ゴシック"/>
      <family val="3"/>
      <charset val="128"/>
    </font>
    <font>
      <sz val="6"/>
      <color theme="1"/>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rgb="FFFFFF00"/>
        <bgColor indexed="64"/>
      </patternFill>
    </fill>
    <fill>
      <patternFill patternType="solid">
        <fgColor theme="7" tint="0.79998168889431442"/>
        <bgColor indexed="64"/>
      </patternFill>
    </fill>
  </fills>
  <borders count="29">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180">
    <xf numFmtId="0" fontId="0" fillId="0" borderId="0" xfId="0">
      <alignment vertical="center"/>
    </xf>
    <xf numFmtId="49" fontId="12" fillId="2" borderId="0" xfId="0" applyNumberFormat="1" applyFont="1" applyFill="1" applyAlignment="1" applyProtection="1">
      <alignment horizontal="left" vertical="center"/>
      <protection locked="0"/>
    </xf>
    <xf numFmtId="38" fontId="12" fillId="2" borderId="27" xfId="0" applyNumberFormat="1" applyFont="1" applyFill="1" applyBorder="1" applyAlignment="1" applyProtection="1">
      <alignment horizontal="right" vertical="center"/>
      <protection locked="0"/>
    </xf>
    <xf numFmtId="38" fontId="12" fillId="2" borderId="11" xfId="0" applyNumberFormat="1" applyFont="1" applyFill="1" applyBorder="1" applyAlignment="1" applyProtection="1">
      <alignment horizontal="right" vertical="center"/>
      <protection locked="0"/>
    </xf>
    <xf numFmtId="38" fontId="12" fillId="2" borderId="28" xfId="0" applyNumberFormat="1" applyFont="1" applyFill="1" applyBorder="1" applyAlignment="1" applyProtection="1">
      <alignment horizontal="right" vertical="center"/>
      <protection locked="0"/>
    </xf>
    <xf numFmtId="38" fontId="12" fillId="2" borderId="7" xfId="1" applyNumberFormat="1" applyFont="1" applyFill="1" applyBorder="1" applyAlignment="1" applyProtection="1">
      <alignment horizontal="right" vertical="center"/>
      <protection locked="0"/>
    </xf>
    <xf numFmtId="38" fontId="12" fillId="2" borderId="9" xfId="1" applyNumberFormat="1" applyFont="1" applyFill="1" applyBorder="1" applyAlignment="1" applyProtection="1">
      <alignment horizontal="right" vertical="center"/>
      <protection locked="0"/>
    </xf>
    <xf numFmtId="38" fontId="12" fillId="2" borderId="27" xfId="1" applyNumberFormat="1" applyFont="1" applyFill="1" applyBorder="1" applyAlignment="1" applyProtection="1">
      <alignment horizontal="right" vertical="center"/>
      <protection locked="0"/>
    </xf>
    <xf numFmtId="38" fontId="12" fillId="2" borderId="28" xfId="1" applyNumberFormat="1" applyFont="1" applyFill="1" applyBorder="1" applyAlignment="1" applyProtection="1">
      <alignment horizontal="right" vertical="center"/>
      <protection locked="0"/>
    </xf>
    <xf numFmtId="49" fontId="12" fillId="2" borderId="0" xfId="0" applyNumberFormat="1" applyFont="1" applyFill="1" applyAlignment="1" applyProtection="1">
      <alignment horizontal="left" vertical="center" shrinkToFit="1"/>
      <protection locked="0"/>
    </xf>
    <xf numFmtId="0" fontId="12" fillId="2" borderId="0" xfId="0" applyFont="1" applyFill="1" applyAlignment="1" applyProtection="1">
      <alignment horizontal="left" vertical="center" shrinkToFit="1"/>
      <protection locked="0"/>
    </xf>
    <xf numFmtId="49" fontId="12" fillId="2" borderId="0" xfId="0" applyNumberFormat="1" applyFont="1" applyFill="1" applyAlignment="1" applyProtection="1">
      <alignment horizontal="left" vertical="center"/>
      <protection locked="0"/>
    </xf>
    <xf numFmtId="0" fontId="12" fillId="2" borderId="0" xfId="0" applyFont="1" applyFill="1" applyAlignment="1" applyProtection="1">
      <alignment horizontal="left" vertical="center"/>
      <protection locked="0"/>
    </xf>
    <xf numFmtId="181" fontId="12" fillId="2" borderId="0" xfId="0" applyNumberFormat="1" applyFont="1" applyFill="1" applyAlignment="1" applyProtection="1">
      <alignment horizontal="left" vertical="center"/>
      <protection locked="0"/>
    </xf>
    <xf numFmtId="38" fontId="12" fillId="2" borderId="0" xfId="0" applyNumberFormat="1" applyFont="1" applyFill="1" applyAlignment="1" applyProtection="1">
      <alignment horizontal="right" vertical="center"/>
      <protection locked="0"/>
    </xf>
    <xf numFmtId="49" fontId="12" fillId="2" borderId="7" xfId="1" applyNumberFormat="1" applyFont="1" applyFill="1" applyBorder="1" applyAlignment="1" applyProtection="1">
      <alignment horizontal="center" vertical="center"/>
      <protection locked="0"/>
    </xf>
    <xf numFmtId="49" fontId="12" fillId="2" borderId="9" xfId="1" applyNumberFormat="1" applyFont="1" applyFill="1" applyBorder="1" applyAlignment="1" applyProtection="1">
      <alignment horizontal="center" vertical="center"/>
      <protection locked="0"/>
    </xf>
    <xf numFmtId="49" fontId="12" fillId="2" borderId="7" xfId="1" applyNumberFormat="1" applyFont="1" applyFill="1" applyBorder="1" applyAlignment="1" applyProtection="1">
      <alignment horizontal="left" vertical="center"/>
      <protection locked="0"/>
    </xf>
    <xf numFmtId="49" fontId="12" fillId="2" borderId="9" xfId="1" applyNumberFormat="1" applyFont="1" applyFill="1" applyBorder="1" applyAlignment="1" applyProtection="1">
      <alignment horizontal="left" vertical="center"/>
      <protection locked="0"/>
    </xf>
    <xf numFmtId="38" fontId="12" fillId="2" borderId="7" xfId="0" applyNumberFormat="1" applyFont="1" applyFill="1" applyBorder="1" applyAlignment="1" applyProtection="1">
      <alignment horizontal="right" vertical="center"/>
      <protection locked="0"/>
    </xf>
    <xf numFmtId="38" fontId="12" fillId="2" borderId="8" xfId="0" applyNumberFormat="1" applyFont="1" applyFill="1" applyBorder="1" applyAlignment="1" applyProtection="1">
      <alignment horizontal="right" vertical="center"/>
      <protection locked="0"/>
    </xf>
    <xf numFmtId="38" fontId="12" fillId="2" borderId="9" xfId="0" applyNumberFormat="1" applyFont="1" applyFill="1" applyBorder="1" applyAlignment="1" applyProtection="1">
      <alignment horizontal="right" vertical="center"/>
      <protection locked="0"/>
    </xf>
    <xf numFmtId="182" fontId="12" fillId="2" borderId="0" xfId="0" applyNumberFormat="1" applyFont="1" applyFill="1" applyAlignment="1" applyProtection="1">
      <alignment horizontal="left" vertical="center"/>
      <protection locked="0"/>
    </xf>
    <xf numFmtId="180" fontId="12" fillId="2" borderId="0" xfId="0" applyNumberFormat="1" applyFont="1" applyFill="1" applyAlignment="1" applyProtection="1">
      <alignment horizontal="left" vertical="center"/>
      <protection locked="0"/>
    </xf>
    <xf numFmtId="38" fontId="12" fillId="2" borderId="0" xfId="0" applyNumberFormat="1" applyFont="1" applyFill="1" applyAlignment="1" applyProtection="1">
      <alignment horizontal="left" vertical="center"/>
      <protection locked="0"/>
    </xf>
    <xf numFmtId="49" fontId="12" fillId="2" borderId="3" xfId="1" applyNumberFormat="1" applyFont="1" applyFill="1" applyBorder="1" applyAlignment="1" applyProtection="1">
      <alignment horizontal="center" vertical="center"/>
      <protection locked="0"/>
    </xf>
    <xf numFmtId="49" fontId="12" fillId="2" borderId="5" xfId="1" applyNumberFormat="1" applyFont="1" applyFill="1" applyBorder="1" applyAlignment="1" applyProtection="1">
      <alignment horizontal="center" vertical="center"/>
      <protection locked="0"/>
    </xf>
    <xf numFmtId="38" fontId="12" fillId="2" borderId="3" xfId="0" applyNumberFormat="1" applyFont="1" applyFill="1" applyBorder="1" applyAlignment="1" applyProtection="1">
      <alignment horizontal="right" vertical="center"/>
      <protection locked="0"/>
    </xf>
    <xf numFmtId="38" fontId="12" fillId="2" borderId="4" xfId="0" applyNumberFormat="1" applyFont="1" applyFill="1" applyBorder="1" applyAlignment="1" applyProtection="1">
      <alignment horizontal="right" vertical="center"/>
      <protection locked="0"/>
    </xf>
    <xf numFmtId="38" fontId="12" fillId="2" borderId="5" xfId="0" applyNumberFormat="1" applyFont="1" applyFill="1" applyBorder="1" applyAlignment="1" applyProtection="1">
      <alignment horizontal="right" vertical="center"/>
      <protection locked="0"/>
    </xf>
    <xf numFmtId="49" fontId="12" fillId="2" borderId="27" xfId="1" applyNumberFormat="1" applyFont="1" applyFill="1" applyBorder="1" applyAlignment="1" applyProtection="1">
      <alignment horizontal="center" vertical="center"/>
      <protection locked="0"/>
    </xf>
    <xf numFmtId="49" fontId="12" fillId="2" borderId="28" xfId="1" applyNumberFormat="1" applyFont="1" applyFill="1" applyBorder="1" applyAlignment="1" applyProtection="1">
      <alignment horizontal="center" vertical="center"/>
      <protection locked="0"/>
    </xf>
    <xf numFmtId="49" fontId="12" fillId="2" borderId="3" xfId="1" applyNumberFormat="1" applyFont="1" applyFill="1" applyBorder="1" applyAlignment="1" applyProtection="1">
      <alignment horizontal="left" vertical="center"/>
      <protection locked="0"/>
    </xf>
    <xf numFmtId="49" fontId="12" fillId="2" borderId="5" xfId="1" applyNumberFormat="1" applyFont="1" applyFill="1" applyBorder="1" applyAlignment="1" applyProtection="1">
      <alignment horizontal="left" vertical="center"/>
      <protection locked="0"/>
    </xf>
    <xf numFmtId="49" fontId="12" fillId="2" borderId="27" xfId="1" applyNumberFormat="1" applyFont="1" applyFill="1" applyBorder="1" applyAlignment="1" applyProtection="1">
      <alignment horizontal="left" vertical="center"/>
      <protection locked="0"/>
    </xf>
    <xf numFmtId="49" fontId="12" fillId="2" borderId="28" xfId="1" applyNumberFormat="1" applyFont="1" applyFill="1" applyBorder="1" applyAlignment="1" applyProtection="1">
      <alignment horizontal="left" vertical="center"/>
      <protection locked="0"/>
    </xf>
    <xf numFmtId="38" fontId="12" fillId="2" borderId="3" xfId="1" applyNumberFormat="1" applyFont="1" applyFill="1" applyBorder="1" applyAlignment="1" applyProtection="1">
      <alignment horizontal="right" vertical="center"/>
      <protection locked="0"/>
    </xf>
    <xf numFmtId="38" fontId="12" fillId="2" borderId="5" xfId="1" applyNumberFormat="1" applyFont="1" applyFill="1" applyBorder="1" applyAlignment="1" applyProtection="1">
      <alignment horizontal="right" vertical="center"/>
      <protection locked="0"/>
    </xf>
    <xf numFmtId="14" fontId="12" fillId="2" borderId="0" xfId="0" applyNumberFormat="1" applyFont="1" applyFill="1" applyAlignment="1" applyProtection="1">
      <alignment horizontal="left" vertical="center"/>
      <protection locked="0"/>
    </xf>
    <xf numFmtId="49" fontId="12" fillId="2" borderId="3" xfId="0" applyNumberFormat="1" applyFont="1" applyFill="1" applyBorder="1" applyAlignment="1" applyProtection="1">
      <alignment horizontal="left" vertical="center"/>
      <protection locked="0"/>
    </xf>
    <xf numFmtId="49" fontId="12" fillId="2" borderId="4" xfId="0" applyNumberFormat="1" applyFont="1" applyFill="1" applyBorder="1" applyAlignment="1" applyProtection="1">
      <alignment horizontal="left" vertical="center"/>
      <protection locked="0"/>
    </xf>
    <xf numFmtId="49" fontId="12" fillId="2" borderId="6" xfId="0" applyNumberFormat="1" applyFont="1" applyFill="1" applyBorder="1" applyAlignment="1" applyProtection="1">
      <alignment horizontal="left" vertical="center"/>
      <protection locked="0"/>
    </xf>
    <xf numFmtId="49" fontId="12" fillId="2" borderId="7" xfId="0" applyNumberFormat="1" applyFont="1" applyFill="1" applyBorder="1" applyAlignment="1" applyProtection="1">
      <alignment horizontal="left" vertical="center"/>
      <protection locked="0"/>
    </xf>
    <xf numFmtId="49" fontId="12" fillId="2" borderId="8" xfId="0" applyNumberFormat="1" applyFont="1" applyFill="1" applyBorder="1" applyAlignment="1" applyProtection="1">
      <alignment horizontal="left" vertical="center"/>
      <protection locked="0"/>
    </xf>
    <xf numFmtId="49" fontId="12" fillId="2" borderId="10" xfId="0" applyNumberFormat="1" applyFont="1" applyFill="1" applyBorder="1" applyAlignment="1" applyProtection="1">
      <alignment horizontal="left" vertical="center"/>
      <protection locked="0"/>
    </xf>
    <xf numFmtId="49" fontId="12" fillId="2" borderId="27" xfId="0" applyNumberFormat="1" applyFont="1" applyFill="1" applyBorder="1" applyAlignment="1" applyProtection="1">
      <alignment horizontal="left" vertical="center"/>
      <protection locked="0"/>
    </xf>
    <xf numFmtId="49" fontId="12" fillId="2" borderId="11" xfId="0" applyNumberFormat="1" applyFont="1" applyFill="1" applyBorder="1" applyAlignment="1" applyProtection="1">
      <alignment horizontal="left" vertical="center"/>
      <protection locked="0"/>
    </xf>
    <xf numFmtId="49" fontId="12" fillId="2" borderId="12" xfId="0" applyNumberFormat="1" applyFont="1" applyFill="1" applyBorder="1" applyAlignment="1" applyProtection="1">
      <alignment horizontal="lef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1" fillId="0" borderId="0" xfId="2" applyFont="1" applyProtection="1">
      <alignment vertical="center"/>
    </xf>
    <xf numFmtId="0" fontId="3" fillId="0" borderId="0" xfId="1" applyFont="1" applyProtection="1">
      <alignment vertical="center"/>
    </xf>
    <xf numFmtId="0" fontId="16" fillId="0" borderId="17" xfId="2" applyFont="1" applyBorder="1" applyProtection="1">
      <alignment vertical="center"/>
    </xf>
    <xf numFmtId="0" fontId="16" fillId="0" borderId="18" xfId="2" applyFont="1" applyBorder="1" applyProtection="1">
      <alignment vertical="center"/>
    </xf>
    <xf numFmtId="0" fontId="16" fillId="0" borderId="20" xfId="2" applyFont="1" applyBorder="1" applyProtection="1">
      <alignment vertical="center"/>
    </xf>
    <xf numFmtId="49" fontId="3" fillId="0" borderId="0" xfId="1" applyNumberFormat="1" applyFont="1" applyProtection="1">
      <alignment vertical="center"/>
    </xf>
    <xf numFmtId="0" fontId="16" fillId="0" borderId="21" xfId="2" applyFont="1" applyBorder="1" applyProtection="1">
      <alignment vertical="center"/>
    </xf>
    <xf numFmtId="0" fontId="16" fillId="0" borderId="0" xfId="2" applyFont="1" applyProtection="1">
      <alignment vertical="center"/>
    </xf>
    <xf numFmtId="0" fontId="16" fillId="0" borderId="23" xfId="2" applyFont="1" applyBorder="1" applyProtection="1">
      <alignment vertical="center"/>
    </xf>
    <xf numFmtId="0" fontId="16" fillId="0" borderId="19" xfId="2" applyFont="1" applyBorder="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4" fillId="0" borderId="17"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20" xfId="0" applyFont="1" applyBorder="1" applyAlignment="1" applyProtection="1">
      <alignment horizontal="left" vertical="center" indent="1"/>
    </xf>
    <xf numFmtId="0" fontId="14" fillId="0" borderId="21" xfId="0" applyFont="1" applyBorder="1" applyProtection="1">
      <alignment vertical="center"/>
    </xf>
    <xf numFmtId="0" fontId="14" fillId="0" borderId="0" xfId="0" applyFont="1" applyProtection="1">
      <alignment vertical="center"/>
    </xf>
    <xf numFmtId="0" fontId="3" fillId="0" borderId="18" xfId="0" applyFont="1" applyBorder="1" applyProtection="1">
      <alignment vertical="center"/>
    </xf>
    <xf numFmtId="0" fontId="3" fillId="0" borderId="20" xfId="0" applyFont="1" applyBorder="1" applyProtection="1">
      <alignment vertical="center"/>
    </xf>
    <xf numFmtId="179" fontId="3" fillId="0" borderId="21"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3" fillId="0" borderId="23" xfId="0" applyFont="1" applyBorder="1" applyProtection="1">
      <alignment vertical="center"/>
    </xf>
    <xf numFmtId="0" fontId="3"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3" fillId="0" borderId="21" xfId="0" applyFont="1" applyBorder="1" applyProtection="1">
      <alignment vertical="center"/>
    </xf>
    <xf numFmtId="176" fontId="15" fillId="0" borderId="0" xfId="0" applyNumberFormat="1" applyFont="1" applyAlignment="1" applyProtection="1">
      <alignment vertical="top"/>
    </xf>
    <xf numFmtId="0" fontId="13" fillId="0" borderId="23" xfId="0" applyFont="1" applyBorder="1" applyAlignment="1" applyProtection="1">
      <alignment vertical="top"/>
    </xf>
    <xf numFmtId="49" fontId="15"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3" fillId="3" borderId="0" xfId="1" applyFont="1" applyFill="1" applyProtection="1">
      <alignmen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1" fontId="17" fillId="0" borderId="0" xfId="0" applyNumberFormat="1" applyFont="1" applyAlignment="1" applyProtection="1">
      <alignment vertical="top"/>
    </xf>
    <xf numFmtId="0" fontId="3" fillId="0" borderId="21" xfId="2" applyFont="1" applyBorder="1" applyProtection="1">
      <alignment vertical="center"/>
    </xf>
    <xf numFmtId="0" fontId="18" fillId="0" borderId="0" xfId="0" applyFont="1" applyAlignment="1" applyProtection="1">
      <alignment vertical="top"/>
    </xf>
    <xf numFmtId="0" fontId="17" fillId="0" borderId="23" xfId="0" applyFont="1" applyBorder="1" applyAlignment="1" applyProtection="1">
      <alignment vertical="top"/>
    </xf>
    <xf numFmtId="0" fontId="3" fillId="0" borderId="19" xfId="0" applyFont="1" applyBorder="1" applyProtection="1">
      <alignment vertical="center"/>
    </xf>
    <xf numFmtId="0" fontId="3" fillId="0" borderId="15" xfId="0" applyFont="1" applyBorder="1" applyProtection="1">
      <alignment vertical="center"/>
    </xf>
    <xf numFmtId="0" fontId="13" fillId="0" borderId="15" xfId="0" applyFont="1" applyBorder="1" applyAlignment="1" applyProtection="1">
      <alignment vertical="top"/>
    </xf>
    <xf numFmtId="49" fontId="13" fillId="0" borderId="15" xfId="0" applyNumberFormat="1" applyFont="1" applyBorder="1" applyAlignment="1" applyProtection="1">
      <alignment vertical="top"/>
    </xf>
    <xf numFmtId="0" fontId="3" fillId="0" borderId="16"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3" fillId="0" borderId="0" xfId="2" applyNumberFormat="1" applyFont="1" applyProtection="1">
      <alignment vertical="center"/>
    </xf>
    <xf numFmtId="0" fontId="20" fillId="0" borderId="0" xfId="0"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3" fillId="0" borderId="0" xfId="0" applyFont="1" applyAlignment="1" applyProtection="1">
      <alignment vertical="top"/>
    </xf>
    <xf numFmtId="49" fontId="15" fillId="0" borderId="0" xfId="0" applyNumberFormat="1" applyFont="1" applyAlignment="1" applyProtection="1">
      <alignment vertical="top"/>
    </xf>
    <xf numFmtId="181" fontId="15" fillId="0" borderId="0" xfId="0" applyNumberFormat="1" applyFont="1" applyAlignment="1" applyProtection="1">
      <alignment vertical="top"/>
    </xf>
    <xf numFmtId="0" fontId="15" fillId="0" borderId="15" xfId="0" applyFont="1" applyBorder="1" applyAlignment="1" applyProtection="1">
      <alignment horizontal="right" vertical="top"/>
    </xf>
    <xf numFmtId="0" fontId="15" fillId="0" borderId="15" xfId="0" applyFont="1" applyBorder="1" applyAlignment="1" applyProtection="1">
      <alignment vertical="top"/>
    </xf>
    <xf numFmtId="49" fontId="15" fillId="0" borderId="15" xfId="0" applyNumberFormat="1" applyFont="1" applyBorder="1" applyAlignment="1" applyProtection="1">
      <alignment vertical="top"/>
    </xf>
    <xf numFmtId="181" fontId="15" fillId="0" borderId="15" xfId="0" applyNumberFormat="1" applyFont="1" applyBorder="1" applyAlignment="1" applyProtection="1">
      <alignment vertical="top"/>
    </xf>
    <xf numFmtId="49" fontId="3" fillId="0" borderId="0" xfId="0" applyNumberFormat="1" applyFont="1" applyProtection="1">
      <alignment vertical="center"/>
    </xf>
    <xf numFmtId="0" fontId="14" fillId="0" borderId="19" xfId="0" applyFont="1" applyBorder="1" applyAlignment="1" applyProtection="1">
      <alignment horizontal="left" vertical="center" indent="1"/>
    </xf>
    <xf numFmtId="0" fontId="3" fillId="0" borderId="15" xfId="2" applyFont="1" applyBorder="1" applyProtection="1">
      <alignment vertical="center"/>
    </xf>
    <xf numFmtId="176" fontId="3" fillId="0" borderId="18" xfId="0" applyNumberFormat="1" applyFont="1" applyBorder="1" applyProtection="1">
      <alignment vertical="center"/>
    </xf>
    <xf numFmtId="49" fontId="3" fillId="0" borderId="20" xfId="0" applyNumberFormat="1" applyFont="1" applyBorder="1" applyProtection="1">
      <alignment vertical="center"/>
    </xf>
    <xf numFmtId="0" fontId="17" fillId="0" borderId="0" xfId="0" applyFont="1" applyAlignment="1" applyProtection="1">
      <alignment vertical="top"/>
    </xf>
    <xf numFmtId="0" fontId="20" fillId="0" borderId="0" xfId="0" applyFont="1" applyAlignment="1" applyProtection="1">
      <alignment vertical="top" wrapText="1"/>
    </xf>
    <xf numFmtId="0" fontId="17" fillId="0" borderId="0" xfId="0" applyFont="1" applyAlignment="1" applyProtection="1">
      <alignment horizontal="left" vertical="top" wrapText="1"/>
    </xf>
    <xf numFmtId="176" fontId="13" fillId="0" borderId="15" xfId="0" applyNumberFormat="1" applyFont="1" applyBorder="1" applyAlignment="1" applyProtection="1">
      <alignment vertical="top"/>
    </xf>
    <xf numFmtId="177" fontId="13" fillId="0" borderId="15" xfId="0" applyNumberFormat="1" applyFont="1" applyBorder="1" applyAlignment="1" applyProtection="1">
      <alignment vertical="top"/>
    </xf>
    <xf numFmtId="181" fontId="13" fillId="0" borderId="15" xfId="0" applyNumberFormat="1" applyFont="1" applyBorder="1" applyAlignment="1" applyProtection="1">
      <alignment vertical="top"/>
    </xf>
    <xf numFmtId="176" fontId="13" fillId="0" borderId="0" xfId="0" applyNumberFormat="1" applyFont="1" applyAlignment="1" applyProtection="1">
      <alignment vertical="top"/>
    </xf>
    <xf numFmtId="177" fontId="13" fillId="0" borderId="0" xfId="0" applyNumberFormat="1" applyFont="1" applyAlignment="1" applyProtection="1">
      <alignment vertical="top"/>
    </xf>
    <xf numFmtId="181" fontId="13"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181" fontId="3" fillId="0" borderId="0" xfId="0" applyNumberFormat="1" applyFont="1" applyProtection="1">
      <alignment vertical="center"/>
    </xf>
    <xf numFmtId="0" fontId="14" fillId="0" borderId="19" xfId="0" applyFont="1" applyBorder="1" applyProtection="1">
      <alignment vertical="center"/>
    </xf>
    <xf numFmtId="176" fontId="3" fillId="0" borderId="0" xfId="2" applyNumberFormat="1" applyFont="1" applyProtection="1">
      <alignment vertical="center"/>
    </xf>
    <xf numFmtId="177" fontId="3" fillId="0" borderId="0" xfId="2" applyNumberFormat="1" applyFont="1" applyProtection="1">
      <alignment vertical="center"/>
    </xf>
    <xf numFmtId="181" fontId="3" fillId="0" borderId="0" xfId="2" applyNumberFormat="1" applyFont="1" applyProtection="1">
      <alignment vertical="center"/>
    </xf>
    <xf numFmtId="177" fontId="3" fillId="0" borderId="18" xfId="0" applyNumberFormat="1" applyFont="1" applyBorder="1" applyProtection="1">
      <alignment vertical="center"/>
    </xf>
    <xf numFmtId="181" fontId="3" fillId="0" borderId="18" xfId="0" applyNumberFormat="1" applyFont="1" applyBorder="1" applyProtection="1">
      <alignment vertical="center"/>
    </xf>
    <xf numFmtId="49" fontId="3" fillId="0" borderId="0" xfId="0" applyNumberFormat="1" applyFont="1" applyAlignment="1" applyProtection="1">
      <alignment horizontal="right" vertical="center"/>
    </xf>
    <xf numFmtId="0" fontId="20" fillId="0" borderId="0" xfId="0" applyFont="1" applyAlignment="1" applyProtection="1">
      <alignment horizontal="left" vertical="top" wrapText="1"/>
    </xf>
    <xf numFmtId="0" fontId="3" fillId="0" borderId="0" xfId="1" applyFont="1" applyAlignment="1" applyProtection="1"/>
    <xf numFmtId="0" fontId="3" fillId="0" borderId="21" xfId="0" applyFont="1" applyBorder="1" applyAlignment="1" applyProtection="1"/>
    <xf numFmtId="179" fontId="3" fillId="0" borderId="0" xfId="0" applyNumberFormat="1" applyFont="1" applyAlignment="1" applyProtection="1"/>
    <xf numFmtId="0" fontId="3" fillId="0" borderId="0" xfId="2" applyFont="1" applyAlignment="1" applyProtection="1"/>
    <xf numFmtId="0" fontId="3" fillId="0" borderId="0" xfId="0" applyFont="1" applyAlignment="1" applyProtection="1"/>
    <xf numFmtId="49" fontId="15" fillId="0" borderId="0" xfId="0" applyNumberFormat="1" applyFont="1" applyAlignment="1" applyProtection="1">
      <alignment horizontal="right"/>
    </xf>
    <xf numFmtId="0" fontId="17" fillId="0" borderId="0" xfId="0" applyFont="1" applyAlignment="1" applyProtection="1"/>
    <xf numFmtId="0" fontId="3" fillId="0" borderId="23" xfId="0" applyFont="1" applyBorder="1" applyAlignment="1" applyProtection="1"/>
    <xf numFmtId="0" fontId="21" fillId="0" borderId="0" xfId="2" applyFont="1" applyAlignment="1" applyProtection="1"/>
    <xf numFmtId="0" fontId="20" fillId="0" borderId="0" xfId="0" applyFont="1" applyAlignment="1" applyProtection="1">
      <alignment horizontal="left" vertical="center" wrapText="1"/>
    </xf>
    <xf numFmtId="0" fontId="3" fillId="4" borderId="0" xfId="2" applyFont="1" applyFill="1" applyProtection="1">
      <alignment vertical="center"/>
    </xf>
    <xf numFmtId="0" fontId="3" fillId="0" borderId="22"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5" xfId="0" applyFont="1" applyBorder="1" applyAlignment="1" applyProtection="1">
      <alignment horizontal="left" vertical="center"/>
    </xf>
    <xf numFmtId="49" fontId="3" fillId="0" borderId="26"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xf>
    <xf numFmtId="49" fontId="3" fillId="0" borderId="26" xfId="0" applyNumberFormat="1" applyFont="1" applyBorder="1" applyAlignment="1" applyProtection="1">
      <alignment horizontal="left" vertical="center" wrapText="1"/>
    </xf>
    <xf numFmtId="49" fontId="3" fillId="0" borderId="25" xfId="0" applyNumberFormat="1" applyFont="1" applyBorder="1" applyAlignment="1" applyProtection="1">
      <alignment horizontal="left" vertical="center" wrapText="1"/>
    </xf>
    <xf numFmtId="38" fontId="3" fillId="0" borderId="26" xfId="0" applyNumberFormat="1" applyFont="1" applyBorder="1" applyAlignment="1" applyProtection="1">
      <alignment horizontal="center" vertical="center" wrapText="1"/>
    </xf>
    <xf numFmtId="38" fontId="3" fillId="0" borderId="1" xfId="0" applyNumberFormat="1" applyFont="1" applyBorder="1" applyAlignment="1" applyProtection="1">
      <alignment horizontal="center" vertical="center" wrapText="1"/>
    </xf>
    <xf numFmtId="38" fontId="3" fillId="0" borderId="25" xfId="0" applyNumberFormat="1" applyFont="1" applyBorder="1" applyAlignment="1" applyProtection="1">
      <alignment horizontal="center" vertical="center" wrapText="1"/>
    </xf>
    <xf numFmtId="0" fontId="3" fillId="0" borderId="26" xfId="2" applyFont="1" applyBorder="1" applyAlignment="1" applyProtection="1">
      <alignment vertical="center" wrapText="1"/>
    </xf>
    <xf numFmtId="0" fontId="3" fillId="0" borderId="1" xfId="2" applyFont="1" applyBorder="1" applyAlignment="1" applyProtection="1">
      <alignment vertical="center" wrapText="1"/>
    </xf>
    <xf numFmtId="0" fontId="3" fillId="0" borderId="2" xfId="2" applyFont="1" applyBorder="1" applyAlignment="1" applyProtection="1">
      <alignment vertical="center" wrapText="1"/>
    </xf>
    <xf numFmtId="0" fontId="6" fillId="0" borderId="0" xfId="2" applyFont="1" applyProtection="1">
      <alignment vertical="center"/>
    </xf>
    <xf numFmtId="49" fontId="3" fillId="0" borderId="24"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5" xfId="2" applyFont="1" applyBorder="1" applyProtection="1">
      <alignment vertical="center"/>
    </xf>
    <xf numFmtId="49" fontId="3" fillId="0" borderId="13" xfId="0" applyNumberFormat="1" applyFont="1" applyBorder="1" applyAlignment="1" applyProtection="1">
      <alignment horizontal="center"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9" xfId="2" applyFont="1" applyBorder="1" applyProtection="1">
      <alignment vertical="center"/>
    </xf>
    <xf numFmtId="0" fontId="3" fillId="0" borderId="23" xfId="2" applyFont="1" applyBorder="1" applyProtection="1">
      <alignment vertical="center"/>
    </xf>
    <xf numFmtId="49" fontId="3" fillId="0" borderId="14" xfId="0" applyNumberFormat="1" applyFont="1" applyBorder="1" applyAlignment="1" applyProtection="1">
      <alignment horizontal="center" vertical="center"/>
    </xf>
    <xf numFmtId="0" fontId="3" fillId="0" borderId="27" xfId="2" applyFont="1" applyBorder="1" applyProtection="1">
      <alignment vertical="center"/>
    </xf>
    <xf numFmtId="0" fontId="3" fillId="0" borderId="11" xfId="2" applyFont="1" applyBorder="1" applyProtection="1">
      <alignment vertical="center"/>
    </xf>
    <xf numFmtId="0" fontId="3" fillId="0" borderId="28" xfId="2" applyFont="1" applyBorder="1" applyProtection="1">
      <alignment vertical="center"/>
    </xf>
    <xf numFmtId="176" fontId="3" fillId="0" borderId="15" xfId="0" applyNumberFormat="1"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190">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EEAAFC"/>
      <color rgb="FF000000"/>
      <color rgb="FFFF0000"/>
      <color rgb="FFA6A6A6"/>
      <color rgb="FFE2EFDA"/>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C175"/>
  <sheetViews>
    <sheetView showGridLines="0" tabSelected="1" topLeftCell="B1" zoomScaleNormal="100" zoomScaleSheetLayoutView="70" workbookViewId="0">
      <selection activeCell="B1" sqref="B1"/>
    </sheetView>
  </sheetViews>
  <sheetFormatPr defaultColWidth="9" defaultRowHeight="13.5" x14ac:dyDescent="0.15"/>
  <cols>
    <col min="1" max="1" width="10.375" style="50" hidden="1" customWidth="1"/>
    <col min="2" max="3" width="1.625" style="50" customWidth="1"/>
    <col min="4" max="5" width="5.625" style="50" customWidth="1"/>
    <col min="6" max="6" width="6.625" style="50" customWidth="1"/>
    <col min="7" max="7" width="6.125" style="50" customWidth="1"/>
    <col min="8" max="8" width="2.625" style="50" customWidth="1"/>
    <col min="9" max="9" width="1.625" style="50" customWidth="1"/>
    <col min="10" max="10" width="8.125" style="50" customWidth="1"/>
    <col min="11" max="13" width="5.625" style="50" customWidth="1"/>
    <col min="14" max="15" width="6.125" style="50" customWidth="1"/>
    <col min="16" max="16" width="8.625" style="50" customWidth="1"/>
    <col min="17" max="22" width="6.625" style="50" customWidth="1"/>
    <col min="23" max="23" width="1.625" style="50" customWidth="1"/>
    <col min="24" max="24" width="19.125" style="50" customWidth="1"/>
    <col min="25" max="25" width="3.625" style="50" customWidth="1"/>
    <col min="26" max="26" width="2.625" style="50" customWidth="1"/>
    <col min="27" max="27" width="3.625" style="50" customWidth="1"/>
    <col min="28" max="29" width="9" style="50" hidden="1" customWidth="1"/>
    <col min="30" max="16384" width="9" style="50"/>
  </cols>
  <sheetData>
    <row r="1" spans="1:27" ht="30" customHeight="1" x14ac:dyDescent="0.15">
      <c r="A1" s="177" t="s">
        <v>182</v>
      </c>
      <c r="B1" s="48"/>
      <c r="C1" s="49" t="s">
        <v>164</v>
      </c>
      <c r="D1" s="49"/>
      <c r="Q1" s="51"/>
      <c r="R1" s="51"/>
      <c r="T1" s="52"/>
      <c r="U1" s="52"/>
      <c r="V1" s="52"/>
      <c r="W1" s="176" t="s">
        <v>187</v>
      </c>
      <c r="X1" s="53"/>
      <c r="Y1" s="53"/>
      <c r="Z1" s="53"/>
      <c r="AA1" s="51"/>
    </row>
    <row r="2" spans="1:27" ht="15" hidden="1" customHeight="1" x14ac:dyDescent="0.15">
      <c r="A2" s="177" t="s">
        <v>63</v>
      </c>
      <c r="B2" s="48"/>
      <c r="C2" s="54"/>
      <c r="D2" s="54"/>
      <c r="AA2" s="51"/>
    </row>
    <row r="3" spans="1:27" ht="30" customHeight="1" x14ac:dyDescent="0.15">
      <c r="A3" s="178" t="s">
        <v>188</v>
      </c>
      <c r="B3" s="55"/>
      <c r="C3" s="50" t="s">
        <v>161</v>
      </c>
      <c r="AA3" s="51"/>
    </row>
    <row r="4" spans="1:27" ht="5.25" customHeight="1" x14ac:dyDescent="0.15">
      <c r="A4" s="55"/>
      <c r="B4" s="55"/>
      <c r="C4" s="56"/>
      <c r="D4" s="57"/>
      <c r="E4" s="57"/>
      <c r="F4" s="57"/>
      <c r="G4" s="57"/>
      <c r="H4" s="57"/>
      <c r="I4" s="57"/>
      <c r="J4" s="57"/>
      <c r="K4" s="57"/>
      <c r="L4" s="57"/>
      <c r="M4" s="57"/>
      <c r="N4" s="57"/>
      <c r="O4" s="57"/>
      <c r="P4" s="57"/>
      <c r="Q4" s="57"/>
      <c r="R4" s="57"/>
      <c r="S4" s="57"/>
      <c r="T4" s="57"/>
      <c r="U4" s="57"/>
      <c r="V4" s="57"/>
      <c r="W4" s="57"/>
      <c r="X4" s="57"/>
      <c r="Y4" s="57"/>
      <c r="Z4" s="58"/>
    </row>
    <row r="5" spans="1:27" ht="15" customHeight="1" x14ac:dyDescent="0.15">
      <c r="A5" s="55"/>
      <c r="B5" s="59"/>
      <c r="C5" s="60" t="s">
        <v>114</v>
      </c>
      <c r="D5" s="61"/>
      <c r="E5" s="61"/>
      <c r="F5" s="61"/>
      <c r="G5" s="61"/>
      <c r="H5" s="61"/>
      <c r="I5" s="61"/>
      <c r="J5" s="61"/>
      <c r="K5" s="61"/>
      <c r="L5" s="61"/>
      <c r="M5" s="61"/>
      <c r="N5" s="61"/>
      <c r="O5" s="61"/>
      <c r="P5" s="61"/>
      <c r="Q5" s="61"/>
      <c r="R5" s="61"/>
      <c r="S5" s="61"/>
      <c r="T5" s="61"/>
      <c r="U5" s="61"/>
      <c r="V5" s="61"/>
      <c r="W5" s="61"/>
      <c r="X5" s="61"/>
      <c r="Y5" s="61"/>
      <c r="Z5" s="62"/>
    </row>
    <row r="6" spans="1:27" ht="15" customHeight="1" x14ac:dyDescent="0.15">
      <c r="A6" s="55"/>
      <c r="B6" s="55"/>
      <c r="C6" s="60" t="s">
        <v>11</v>
      </c>
      <c r="D6" s="61"/>
      <c r="E6" s="61"/>
      <c r="F6" s="61"/>
      <c r="G6" s="61"/>
      <c r="H6" s="61"/>
      <c r="I6" s="61"/>
      <c r="J6" s="61"/>
      <c r="K6" s="61"/>
      <c r="L6" s="61"/>
      <c r="M6" s="61"/>
      <c r="N6" s="61"/>
      <c r="O6" s="61"/>
      <c r="P6" s="61"/>
      <c r="Q6" s="61"/>
      <c r="R6" s="61"/>
      <c r="S6" s="61"/>
      <c r="T6" s="61"/>
      <c r="U6" s="61"/>
      <c r="V6" s="61"/>
      <c r="W6" s="61"/>
      <c r="X6" s="61"/>
      <c r="Y6" s="61"/>
      <c r="Z6" s="62"/>
    </row>
    <row r="7" spans="1:27" ht="15" customHeight="1" x14ac:dyDescent="0.15">
      <c r="A7" s="55"/>
      <c r="B7" s="55"/>
      <c r="C7" s="60" t="s">
        <v>12</v>
      </c>
      <c r="D7" s="61"/>
      <c r="E7" s="61"/>
      <c r="F7" s="61"/>
      <c r="G7" s="61"/>
      <c r="H7" s="61"/>
      <c r="I7" s="61"/>
      <c r="J7" s="61"/>
      <c r="K7" s="61"/>
      <c r="L7" s="61"/>
      <c r="M7" s="61"/>
      <c r="N7" s="61"/>
      <c r="O7" s="61"/>
      <c r="P7" s="61"/>
      <c r="Q7" s="61"/>
      <c r="R7" s="61"/>
      <c r="S7" s="61"/>
      <c r="T7" s="61"/>
      <c r="U7" s="61"/>
      <c r="V7" s="61"/>
      <c r="W7" s="61"/>
      <c r="X7" s="61"/>
      <c r="Y7" s="61"/>
      <c r="Z7" s="62"/>
    </row>
    <row r="8" spans="1:27" ht="15" hidden="1" customHeight="1" x14ac:dyDescent="0.15">
      <c r="A8" s="55"/>
      <c r="B8" s="55"/>
      <c r="C8" s="60"/>
      <c r="D8" s="61"/>
      <c r="E8" s="61"/>
      <c r="F8" s="61"/>
      <c r="G8" s="61"/>
      <c r="H8" s="61"/>
      <c r="I8" s="61"/>
      <c r="J8" s="61"/>
      <c r="K8" s="61"/>
      <c r="L8" s="61"/>
      <c r="M8" s="61"/>
      <c r="N8" s="61"/>
      <c r="O8" s="61"/>
      <c r="P8" s="61"/>
      <c r="Q8" s="61"/>
      <c r="R8" s="61"/>
      <c r="S8" s="61"/>
      <c r="T8" s="61"/>
      <c r="U8" s="61"/>
      <c r="V8" s="61"/>
      <c r="W8" s="61"/>
      <c r="X8" s="61"/>
      <c r="Y8" s="61"/>
      <c r="Z8" s="62"/>
    </row>
    <row r="9" spans="1:27" ht="5.25" customHeight="1" x14ac:dyDescent="0.15">
      <c r="A9" s="55"/>
      <c r="B9" s="55"/>
      <c r="C9" s="63"/>
      <c r="D9" s="64"/>
      <c r="E9" s="64"/>
      <c r="F9" s="64"/>
      <c r="G9" s="64"/>
      <c r="H9" s="64"/>
      <c r="I9" s="64"/>
      <c r="J9" s="64"/>
      <c r="K9" s="64"/>
      <c r="L9" s="64"/>
      <c r="M9" s="64"/>
      <c r="N9" s="64"/>
      <c r="O9" s="64"/>
      <c r="P9" s="64"/>
      <c r="Q9" s="64"/>
      <c r="R9" s="64"/>
      <c r="S9" s="64"/>
      <c r="T9" s="64"/>
      <c r="U9" s="64"/>
      <c r="V9" s="64"/>
      <c r="W9" s="64"/>
      <c r="X9" s="64"/>
      <c r="Y9" s="64"/>
      <c r="Z9" s="65"/>
    </row>
    <row r="10" spans="1:27" ht="30" customHeight="1" x14ac:dyDescent="0.15">
      <c r="A10" s="55"/>
      <c r="B10" s="55"/>
    </row>
    <row r="11" spans="1:27" ht="15" hidden="1" customHeight="1" x14ac:dyDescent="0.15">
      <c r="A11" s="55"/>
      <c r="B11" s="55"/>
    </row>
    <row r="12" spans="1:27" ht="15" hidden="1" customHeight="1" x14ac:dyDescent="0.15">
      <c r="A12" s="55"/>
      <c r="B12" s="55"/>
    </row>
    <row r="13" spans="1:27" ht="20.100000000000001" customHeight="1" x14ac:dyDescent="0.15">
      <c r="A13" s="55"/>
      <c r="B13" s="55"/>
      <c r="C13" s="66" t="s">
        <v>106</v>
      </c>
      <c r="D13" s="67"/>
      <c r="E13" s="67"/>
      <c r="F13" s="67"/>
      <c r="G13" s="67"/>
      <c r="H13" s="68"/>
    </row>
    <row r="14" spans="1:27" ht="15" customHeight="1" x14ac:dyDescent="0.15">
      <c r="A14" s="55"/>
      <c r="B14" s="55"/>
      <c r="C14" s="69"/>
      <c r="D14" s="70"/>
      <c r="E14" s="70"/>
      <c r="F14" s="70"/>
      <c r="G14" s="70"/>
      <c r="H14" s="70"/>
      <c r="I14" s="71"/>
      <c r="J14" s="71"/>
      <c r="K14" s="71"/>
      <c r="L14" s="71"/>
      <c r="M14" s="71"/>
      <c r="N14" s="71"/>
      <c r="O14" s="71"/>
      <c r="P14" s="71"/>
      <c r="Q14" s="71"/>
      <c r="R14" s="71"/>
      <c r="S14" s="71"/>
      <c r="T14" s="71"/>
      <c r="U14" s="71"/>
      <c r="V14" s="71"/>
      <c r="W14" s="71"/>
      <c r="X14" s="71"/>
      <c r="Y14" s="71"/>
      <c r="Z14" s="72"/>
    </row>
    <row r="15" spans="1:27" ht="15.75" hidden="1" customHeight="1" x14ac:dyDescent="0.15">
      <c r="A15" s="55"/>
      <c r="B15" s="55"/>
      <c r="C15" s="73"/>
      <c r="D15" s="74"/>
      <c r="E15" s="75"/>
      <c r="F15" s="75"/>
      <c r="G15" s="75"/>
      <c r="H15" s="75"/>
      <c r="I15" s="76"/>
      <c r="J15" s="77"/>
      <c r="K15" s="77"/>
      <c r="L15" s="77"/>
      <c r="M15" s="77"/>
      <c r="N15" s="77"/>
      <c r="O15" s="77"/>
      <c r="P15" s="77"/>
      <c r="Q15" s="77"/>
      <c r="R15" s="77"/>
      <c r="S15" s="77"/>
      <c r="T15" s="77"/>
      <c r="U15" s="77"/>
      <c r="V15" s="77"/>
      <c r="W15" s="77"/>
      <c r="X15" s="77"/>
      <c r="Y15" s="77"/>
      <c r="Z15" s="78"/>
    </row>
    <row r="16" spans="1:27" ht="15.75" hidden="1" customHeight="1" x14ac:dyDescent="0.15">
      <c r="A16" s="55"/>
      <c r="B16" s="55"/>
      <c r="C16" s="73"/>
      <c r="D16" s="74"/>
      <c r="E16" s="79"/>
      <c r="F16" s="79"/>
      <c r="G16" s="79"/>
      <c r="H16" s="79"/>
      <c r="I16" s="76"/>
      <c r="J16" s="80"/>
      <c r="K16" s="80"/>
      <c r="L16" s="80"/>
      <c r="M16" s="80"/>
      <c r="N16" s="80"/>
      <c r="O16" s="80"/>
      <c r="P16" s="80"/>
      <c r="Q16" s="80"/>
      <c r="R16" s="80"/>
      <c r="S16" s="80"/>
      <c r="T16" s="80"/>
      <c r="U16" s="80"/>
      <c r="V16" s="80"/>
      <c r="W16" s="80"/>
      <c r="X16" s="80"/>
      <c r="Y16" s="80"/>
      <c r="Z16" s="78"/>
    </row>
    <row r="17" spans="1:26" ht="15.75" hidden="1" customHeight="1" x14ac:dyDescent="0.15">
      <c r="A17" s="55"/>
      <c r="B17" s="55"/>
      <c r="C17" s="73"/>
      <c r="D17" s="74"/>
      <c r="E17" s="79"/>
      <c r="F17" s="79"/>
      <c r="G17" s="79"/>
      <c r="H17" s="79"/>
      <c r="I17" s="76"/>
      <c r="J17" s="80"/>
      <c r="K17" s="80"/>
      <c r="L17" s="80"/>
      <c r="M17" s="80"/>
      <c r="N17" s="80"/>
      <c r="O17" s="80"/>
      <c r="P17" s="80"/>
      <c r="Q17" s="80"/>
      <c r="R17" s="80"/>
      <c r="S17" s="80"/>
      <c r="T17" s="80"/>
      <c r="U17" s="80"/>
      <c r="V17" s="80"/>
      <c r="W17" s="80"/>
      <c r="X17" s="80"/>
      <c r="Y17" s="80"/>
      <c r="Z17" s="78"/>
    </row>
    <row r="18" spans="1:26" ht="15.75" hidden="1" customHeight="1" x14ac:dyDescent="0.15">
      <c r="A18" s="55"/>
      <c r="B18" s="55"/>
      <c r="C18" s="73"/>
      <c r="D18" s="74"/>
      <c r="E18" s="79"/>
      <c r="F18" s="79"/>
      <c r="G18" s="79"/>
      <c r="H18" s="79"/>
      <c r="I18" s="76"/>
      <c r="J18" s="80"/>
      <c r="K18" s="80"/>
      <c r="L18" s="80"/>
      <c r="M18" s="80"/>
      <c r="N18" s="80"/>
      <c r="O18" s="80"/>
      <c r="P18" s="80"/>
      <c r="Q18" s="80"/>
      <c r="R18" s="80"/>
      <c r="S18" s="80"/>
      <c r="T18" s="80"/>
      <c r="U18" s="80"/>
      <c r="V18" s="80"/>
      <c r="W18" s="80"/>
      <c r="X18" s="80"/>
      <c r="Y18" s="80"/>
      <c r="Z18" s="78"/>
    </row>
    <row r="19" spans="1:26" ht="15.75" hidden="1" customHeight="1" x14ac:dyDescent="0.15">
      <c r="A19" s="55"/>
      <c r="B19" s="55"/>
      <c r="C19" s="73"/>
      <c r="D19" s="74"/>
      <c r="E19" s="79"/>
      <c r="F19" s="79"/>
      <c r="G19" s="79"/>
      <c r="H19" s="79"/>
      <c r="I19" s="76"/>
      <c r="J19" s="80"/>
      <c r="K19" s="80"/>
      <c r="L19" s="80"/>
      <c r="M19" s="80"/>
      <c r="N19" s="80"/>
      <c r="O19" s="80"/>
      <c r="P19" s="80"/>
      <c r="Q19" s="80"/>
      <c r="R19" s="80"/>
      <c r="S19" s="80"/>
      <c r="T19" s="80"/>
      <c r="U19" s="80"/>
      <c r="V19" s="80"/>
      <c r="W19" s="80"/>
      <c r="X19" s="80"/>
      <c r="Y19" s="80"/>
      <c r="Z19" s="78"/>
    </row>
    <row r="20" spans="1:26" ht="20.100000000000001" customHeight="1" x14ac:dyDescent="0.15">
      <c r="A20" s="55">
        <f>IFERROR(IF(TRIM($I20)="",1001,0),3)</f>
        <v>1001</v>
      </c>
      <c r="B20" s="55"/>
      <c r="C20" s="73"/>
      <c r="D20" s="74">
        <v>1</v>
      </c>
      <c r="E20" s="50" t="s">
        <v>0</v>
      </c>
      <c r="I20" s="22"/>
      <c r="J20" s="23"/>
      <c r="K20" s="23"/>
      <c r="L20" s="23"/>
      <c r="M20" s="23"/>
      <c r="N20" s="79"/>
      <c r="O20" s="79"/>
      <c r="P20" s="79"/>
      <c r="Q20" s="79"/>
      <c r="R20" s="79"/>
      <c r="S20" s="79"/>
      <c r="T20" s="79"/>
      <c r="U20" s="79"/>
      <c r="V20" s="79"/>
      <c r="W20" s="79"/>
      <c r="X20" s="79"/>
      <c r="Y20" s="79"/>
      <c r="Z20" s="78"/>
    </row>
    <row r="21" spans="1:26" ht="20.100000000000001" customHeight="1" x14ac:dyDescent="0.15">
      <c r="A21" s="55"/>
      <c r="B21" s="55"/>
      <c r="C21" s="73"/>
      <c r="D21" s="74"/>
      <c r="E21" s="79"/>
      <c r="F21" s="79"/>
      <c r="G21" s="79"/>
      <c r="H21" s="79"/>
      <c r="I21" s="76"/>
      <c r="J21" s="81" t="s">
        <v>177</v>
      </c>
      <c r="K21" s="80"/>
      <c r="L21" s="80"/>
      <c r="M21" s="80"/>
      <c r="N21" s="80"/>
      <c r="O21" s="80"/>
      <c r="P21" s="80"/>
      <c r="Q21" s="80"/>
      <c r="R21" s="80"/>
      <c r="S21" s="80"/>
      <c r="T21" s="80"/>
      <c r="U21" s="80"/>
      <c r="V21" s="80"/>
      <c r="W21" s="80"/>
      <c r="X21" s="80"/>
      <c r="Y21" s="80"/>
      <c r="Z21" s="78"/>
    </row>
    <row r="22" spans="1:26" ht="20.100000000000001" customHeight="1" x14ac:dyDescent="0.15">
      <c r="A22" s="55">
        <f>IFERROR(IF(AND(TRIM($I22)&lt;&gt;"", OR(ISERROR(FIND("@"&amp;LEFT($I22,3)&amp;"@", 都道府県3))=FALSE, ISERROR(FIND("@"&amp;LEFT($I22,4)&amp;"@",都道府県4))=FALSE))=FALSE,1001,0),3)</f>
        <v>1001</v>
      </c>
      <c r="B22" s="55"/>
      <c r="C22" s="73"/>
      <c r="D22" s="74">
        <v>2</v>
      </c>
      <c r="E22" s="50" t="s">
        <v>99</v>
      </c>
      <c r="I22" s="9"/>
      <c r="J22" s="9"/>
      <c r="K22" s="9"/>
      <c r="L22" s="9"/>
      <c r="M22" s="9"/>
      <c r="N22" s="9"/>
      <c r="O22" s="9"/>
      <c r="P22" s="9"/>
      <c r="Q22" s="10"/>
      <c r="R22" s="9"/>
      <c r="S22" s="9"/>
      <c r="T22" s="9"/>
      <c r="U22" s="9"/>
      <c r="V22" s="9"/>
      <c r="W22" s="9"/>
      <c r="X22" s="9"/>
      <c r="Y22" s="9"/>
      <c r="Z22" s="78"/>
    </row>
    <row r="23" spans="1:26" ht="20.100000000000001" customHeight="1" x14ac:dyDescent="0.15">
      <c r="A23" s="55"/>
      <c r="B23" s="55"/>
      <c r="C23" s="73"/>
      <c r="D23" s="74"/>
      <c r="E23" s="79"/>
      <c r="F23" s="79"/>
      <c r="G23" s="79"/>
      <c r="H23" s="79"/>
      <c r="I23" s="76"/>
      <c r="J23" s="81" t="s">
        <v>7</v>
      </c>
      <c r="K23" s="80"/>
      <c r="L23" s="80"/>
      <c r="M23" s="80"/>
      <c r="N23" s="80"/>
      <c r="O23" s="80"/>
      <c r="P23" s="80"/>
      <c r="Q23" s="80"/>
      <c r="R23" s="80"/>
      <c r="S23" s="80"/>
      <c r="T23" s="80"/>
      <c r="U23" s="80"/>
      <c r="V23" s="80"/>
      <c r="W23" s="80"/>
      <c r="X23" s="80"/>
      <c r="Y23" s="80"/>
      <c r="Z23" s="78"/>
    </row>
    <row r="24" spans="1:26" ht="20.100000000000001" customHeight="1" x14ac:dyDescent="0.15">
      <c r="A24" s="55">
        <f>IFERROR(IF(TRIM($I24)="",1001,0),3)</f>
        <v>1001</v>
      </c>
      <c r="B24" s="55"/>
      <c r="C24" s="73"/>
      <c r="D24" s="74">
        <v>3</v>
      </c>
      <c r="E24" s="50" t="s">
        <v>107</v>
      </c>
      <c r="I24" s="11"/>
      <c r="J24" s="11"/>
      <c r="K24" s="11"/>
      <c r="L24" s="11"/>
      <c r="M24" s="11"/>
      <c r="N24" s="11"/>
      <c r="O24" s="11"/>
      <c r="P24" s="11"/>
      <c r="Q24" s="12"/>
      <c r="R24" s="11"/>
      <c r="S24" s="11"/>
      <c r="T24" s="11"/>
      <c r="U24" s="11"/>
      <c r="V24" s="11"/>
      <c r="W24" s="11"/>
      <c r="X24" s="11"/>
      <c r="Y24" s="11"/>
      <c r="Z24" s="78"/>
    </row>
    <row r="25" spans="1:26" ht="20.100000000000001" customHeight="1" x14ac:dyDescent="0.15">
      <c r="A25" s="55"/>
      <c r="B25" s="55"/>
      <c r="C25" s="82"/>
      <c r="D25" s="79"/>
      <c r="E25" s="79"/>
      <c r="F25" s="79"/>
      <c r="G25" s="79"/>
      <c r="H25" s="79"/>
      <c r="I25" s="76"/>
      <c r="J25" s="81" t="s">
        <v>169</v>
      </c>
      <c r="K25" s="80"/>
      <c r="L25" s="80"/>
      <c r="M25" s="80"/>
      <c r="N25" s="80"/>
      <c r="O25" s="80"/>
      <c r="P25" s="80"/>
      <c r="Q25" s="80"/>
      <c r="R25" s="80"/>
      <c r="S25" s="80"/>
      <c r="T25" s="80"/>
      <c r="U25" s="80"/>
      <c r="V25" s="80"/>
      <c r="W25" s="80"/>
      <c r="X25" s="80"/>
      <c r="Y25" s="80"/>
      <c r="Z25" s="78"/>
    </row>
    <row r="26" spans="1:26" ht="20.100000000000001" customHeight="1" x14ac:dyDescent="0.15">
      <c r="A26" s="55">
        <f>IFERROR(IF(TRIM($I26)="",1001,0),3)</f>
        <v>1001</v>
      </c>
      <c r="B26" s="55"/>
      <c r="C26" s="73"/>
      <c r="D26" s="74">
        <v>4</v>
      </c>
      <c r="E26" s="50" t="s">
        <v>1</v>
      </c>
      <c r="I26" s="11"/>
      <c r="J26" s="11"/>
      <c r="K26" s="11"/>
      <c r="L26" s="11"/>
      <c r="M26" s="11"/>
      <c r="N26" s="11"/>
      <c r="O26" s="11"/>
      <c r="P26" s="11"/>
      <c r="Q26" s="12"/>
      <c r="R26" s="11"/>
      <c r="S26" s="11"/>
      <c r="T26" s="11"/>
      <c r="U26" s="11"/>
      <c r="V26" s="11"/>
      <c r="W26" s="11"/>
      <c r="X26" s="11"/>
      <c r="Y26" s="11"/>
      <c r="Z26" s="78"/>
    </row>
    <row r="27" spans="1:26" ht="20.100000000000001" customHeight="1" x14ac:dyDescent="0.15">
      <c r="A27" s="55"/>
      <c r="B27" s="55"/>
      <c r="C27" s="82"/>
      <c r="D27" s="79"/>
      <c r="E27" s="79"/>
      <c r="F27" s="79"/>
      <c r="G27" s="79"/>
      <c r="H27" s="79"/>
      <c r="I27" s="76"/>
      <c r="J27" s="81" t="s">
        <v>168</v>
      </c>
      <c r="K27" s="80"/>
      <c r="L27" s="80"/>
      <c r="M27" s="80"/>
      <c r="N27" s="80"/>
      <c r="O27" s="80"/>
      <c r="P27" s="80"/>
      <c r="Q27" s="83"/>
      <c r="R27" s="80"/>
      <c r="S27" s="80"/>
      <c r="T27" s="80"/>
      <c r="U27" s="80"/>
      <c r="V27" s="80"/>
      <c r="W27" s="80"/>
      <c r="X27" s="80"/>
      <c r="Y27" s="80"/>
      <c r="Z27" s="84"/>
    </row>
    <row r="28" spans="1:26" ht="20.100000000000001" customHeight="1" x14ac:dyDescent="0.15">
      <c r="A28" s="55">
        <f>IFERROR(IF(TRIM($I28)="",1001,0),3)</f>
        <v>1001</v>
      </c>
      <c r="B28" s="55"/>
      <c r="C28" s="73"/>
      <c r="D28" s="74">
        <v>5</v>
      </c>
      <c r="E28" s="50" t="s">
        <v>8</v>
      </c>
      <c r="I28" s="11"/>
      <c r="J28" s="11"/>
      <c r="K28" s="11"/>
      <c r="L28" s="11"/>
      <c r="M28" s="11"/>
      <c r="N28" s="11"/>
      <c r="O28" s="11"/>
      <c r="P28" s="11"/>
      <c r="Q28" s="11"/>
      <c r="R28" s="11"/>
      <c r="S28" s="11"/>
      <c r="T28" s="11"/>
      <c r="U28" s="11"/>
      <c r="V28" s="11"/>
      <c r="W28" s="11"/>
      <c r="X28" s="11"/>
      <c r="Y28" s="11"/>
      <c r="Z28" s="78"/>
    </row>
    <row r="29" spans="1:26" ht="20.100000000000001" customHeight="1" x14ac:dyDescent="0.15">
      <c r="A29" s="55"/>
      <c r="B29" s="55"/>
      <c r="C29" s="82"/>
      <c r="D29" s="79"/>
      <c r="E29" s="79"/>
      <c r="F29" s="79"/>
      <c r="G29" s="79"/>
      <c r="H29" s="79"/>
      <c r="I29" s="76"/>
      <c r="J29" s="81" t="s">
        <v>167</v>
      </c>
      <c r="K29" s="80"/>
      <c r="L29" s="80"/>
      <c r="M29" s="80"/>
      <c r="N29" s="80"/>
      <c r="O29" s="80"/>
      <c r="P29" s="80"/>
      <c r="Q29" s="80"/>
      <c r="R29" s="80"/>
      <c r="S29" s="80"/>
      <c r="T29" s="80"/>
      <c r="U29" s="80"/>
      <c r="V29" s="80"/>
      <c r="W29" s="80"/>
      <c r="X29" s="80"/>
      <c r="Y29" s="80"/>
      <c r="Z29" s="84"/>
    </row>
    <row r="30" spans="1:26" ht="20.100000000000001" customHeight="1" x14ac:dyDescent="0.15">
      <c r="A30" s="55">
        <f>IFERROR(IF(OR(TRIM($I30)="", NOT(OR(IFERROR(SEARCH(" ",$I30),0)&gt;0, IFERROR(SEARCH("　",$I30),0)&gt;0))),1001,0),3)</f>
        <v>1001</v>
      </c>
      <c r="B30" s="55"/>
      <c r="C30" s="73"/>
      <c r="D30" s="74">
        <v>6</v>
      </c>
      <c r="E30" s="50" t="s">
        <v>108</v>
      </c>
      <c r="I30" s="11"/>
      <c r="J30" s="11"/>
      <c r="K30" s="11"/>
      <c r="L30" s="11"/>
      <c r="M30" s="11"/>
      <c r="N30" s="11"/>
      <c r="O30" s="11"/>
      <c r="P30" s="11"/>
      <c r="Q30" s="11"/>
      <c r="R30" s="11"/>
      <c r="S30" s="11"/>
      <c r="T30" s="11"/>
      <c r="U30" s="11"/>
      <c r="V30" s="11"/>
      <c r="W30" s="11"/>
      <c r="X30" s="11"/>
      <c r="Y30" s="11"/>
      <c r="Z30" s="78"/>
    </row>
    <row r="31" spans="1:26" ht="20.100000000000001" customHeight="1" x14ac:dyDescent="0.15">
      <c r="A31" s="55"/>
      <c r="B31" s="55"/>
      <c r="C31" s="82"/>
      <c r="D31" s="79"/>
      <c r="E31" s="79"/>
      <c r="F31" s="79"/>
      <c r="G31" s="79"/>
      <c r="H31" s="79"/>
      <c r="I31" s="85"/>
      <c r="J31" s="81" t="s">
        <v>104</v>
      </c>
      <c r="K31" s="81"/>
      <c r="L31" s="81"/>
      <c r="M31" s="81"/>
      <c r="N31" s="81"/>
      <c r="O31" s="81"/>
      <c r="P31" s="81"/>
      <c r="Q31" s="81"/>
      <c r="R31" s="81"/>
      <c r="S31" s="81"/>
      <c r="T31" s="81"/>
      <c r="U31" s="81"/>
      <c r="V31" s="81"/>
      <c r="W31" s="81"/>
      <c r="X31" s="81"/>
      <c r="Y31" s="81"/>
      <c r="Z31" s="84"/>
    </row>
    <row r="32" spans="1:26" ht="20.100000000000001" customHeight="1" x14ac:dyDescent="0.15">
      <c r="A32" s="55">
        <f>IFERROR(IF(OR(TRIM($I32)="", NOT(OR(IFERROR(SEARCH(" ",$I32),0)&gt;0, IFERROR(SEARCH("　",$I32),0)&gt;0))),1001,0),3)</f>
        <v>1001</v>
      </c>
      <c r="B32" s="55"/>
      <c r="C32" s="73"/>
      <c r="D32" s="74">
        <v>7</v>
      </c>
      <c r="E32" s="50" t="s">
        <v>2</v>
      </c>
      <c r="I32" s="11"/>
      <c r="J32" s="11"/>
      <c r="K32" s="11"/>
      <c r="L32" s="11"/>
      <c r="M32" s="11"/>
      <c r="N32" s="11"/>
      <c r="O32" s="11"/>
      <c r="P32" s="11"/>
      <c r="Q32" s="11"/>
      <c r="R32" s="11"/>
      <c r="S32" s="11"/>
      <c r="T32" s="11"/>
      <c r="U32" s="11"/>
      <c r="V32" s="11"/>
      <c r="W32" s="11"/>
      <c r="X32" s="11"/>
      <c r="Y32" s="11"/>
      <c r="Z32" s="78"/>
    </row>
    <row r="33" spans="1:27" ht="20.100000000000001" customHeight="1" x14ac:dyDescent="0.15">
      <c r="A33" s="55"/>
      <c r="B33" s="55"/>
      <c r="C33" s="82"/>
      <c r="D33" s="79"/>
      <c r="E33" s="79"/>
      <c r="F33" s="79"/>
      <c r="G33" s="79"/>
      <c r="H33" s="79"/>
      <c r="I33" s="85"/>
      <c r="J33" s="81" t="s">
        <v>173</v>
      </c>
      <c r="K33" s="81"/>
      <c r="L33" s="81"/>
      <c r="M33" s="81"/>
      <c r="N33" s="81"/>
      <c r="O33" s="81"/>
      <c r="P33" s="81"/>
      <c r="Q33" s="81"/>
      <c r="R33" s="81"/>
      <c r="S33" s="81"/>
      <c r="T33" s="81"/>
      <c r="U33" s="81"/>
      <c r="V33" s="81"/>
      <c r="W33" s="81"/>
      <c r="X33" s="81"/>
      <c r="Y33" s="81"/>
      <c r="Z33" s="78"/>
    </row>
    <row r="34" spans="1:27" ht="20.100000000000001" customHeight="1" x14ac:dyDescent="0.15">
      <c r="A34" s="55">
        <f>IFERROR(IF(NOT(AND(TRIM($I34)&lt;&gt;"",ISNUMBER(VALUE(SUBSTITUTE($I34,"-",""))), IFERROR(SEARCH("-",$I34),0)&gt;0)),1001,0),3)</f>
        <v>1001</v>
      </c>
      <c r="B34" s="55"/>
      <c r="C34" s="73"/>
      <c r="D34" s="74">
        <v>8</v>
      </c>
      <c r="E34" s="50" t="s">
        <v>3</v>
      </c>
      <c r="I34" s="11"/>
      <c r="J34" s="11"/>
      <c r="K34" s="11"/>
      <c r="L34" s="11"/>
      <c r="M34" s="11"/>
      <c r="O34" s="86" t="s">
        <v>97</v>
      </c>
      <c r="P34" s="1"/>
      <c r="Q34" s="50" t="s">
        <v>98</v>
      </c>
      <c r="Y34" s="80"/>
      <c r="Z34" s="78"/>
    </row>
    <row r="35" spans="1:27" ht="20.100000000000001" customHeight="1" x14ac:dyDescent="0.15">
      <c r="A35" s="55"/>
      <c r="B35" s="55"/>
      <c r="C35" s="82"/>
      <c r="D35" s="79"/>
      <c r="E35" s="79"/>
      <c r="F35" s="79"/>
      <c r="G35" s="79"/>
      <c r="H35" s="79"/>
      <c r="I35" s="76"/>
      <c r="J35" s="81" t="s">
        <v>105</v>
      </c>
      <c r="K35" s="80"/>
      <c r="L35" s="80"/>
      <c r="M35" s="80"/>
      <c r="N35" s="80"/>
      <c r="O35" s="80"/>
      <c r="P35" s="80"/>
      <c r="Q35" s="80"/>
      <c r="R35" s="80"/>
      <c r="S35" s="80"/>
      <c r="T35" s="80"/>
      <c r="U35" s="80"/>
      <c r="V35" s="80"/>
      <c r="W35" s="80"/>
      <c r="X35" s="80"/>
      <c r="Y35" s="80"/>
      <c r="Z35" s="78"/>
    </row>
    <row r="36" spans="1:27" ht="20.100000000000001" customHeight="1" x14ac:dyDescent="0.15">
      <c r="A36" s="55">
        <f>IFERROR(IF(AND(TRIM($I36)&lt;&gt;"", NOT(AND(ISNUMBER(VALUE(SUBSTITUTE($I36,"-",""))), IFERROR(SEARCH("-",$I36),0)&gt;0))),1001,0),3)</f>
        <v>0</v>
      </c>
      <c r="B36" s="55"/>
      <c r="C36" s="73"/>
      <c r="D36" s="74">
        <v>9</v>
      </c>
      <c r="E36" s="50" t="s">
        <v>4</v>
      </c>
      <c r="I36" s="11"/>
      <c r="J36" s="11"/>
      <c r="K36" s="11"/>
      <c r="L36" s="11"/>
      <c r="M36" s="11"/>
      <c r="N36" s="80"/>
      <c r="O36" s="80"/>
      <c r="P36" s="80"/>
      <c r="Q36" s="80"/>
      <c r="R36" s="80"/>
      <c r="S36" s="80"/>
      <c r="T36" s="80"/>
      <c r="U36" s="80"/>
      <c r="V36" s="80"/>
      <c r="W36" s="80"/>
      <c r="X36" s="80"/>
      <c r="Y36" s="80"/>
      <c r="Z36" s="78"/>
    </row>
    <row r="37" spans="1:27" ht="20.100000000000001" customHeight="1" x14ac:dyDescent="0.15">
      <c r="A37" s="55"/>
      <c r="B37" s="55"/>
      <c r="C37" s="82"/>
      <c r="D37" s="79"/>
      <c r="E37" s="79"/>
      <c r="F37" s="79"/>
      <c r="G37" s="79"/>
      <c r="H37" s="79"/>
      <c r="I37" s="76"/>
      <c r="J37" s="81" t="s">
        <v>105</v>
      </c>
      <c r="K37" s="80"/>
      <c r="L37" s="80"/>
      <c r="M37" s="80"/>
      <c r="N37" s="80"/>
      <c r="O37" s="80"/>
      <c r="P37" s="80"/>
      <c r="Q37" s="80"/>
      <c r="R37" s="80"/>
      <c r="S37" s="80"/>
      <c r="T37" s="80"/>
      <c r="U37" s="80"/>
      <c r="V37" s="80"/>
      <c r="W37" s="80"/>
      <c r="X37" s="80"/>
      <c r="Y37" s="80"/>
      <c r="Z37" s="78"/>
    </row>
    <row r="38" spans="1:27" ht="20.100000000000001" customHeight="1" x14ac:dyDescent="0.15">
      <c r="A38" s="87">
        <f>IFERROR(IF(NOT(IFERROR(SEARCH("@",$I38),0)&gt;0),1001,0),3)</f>
        <v>1001</v>
      </c>
      <c r="B38" s="55"/>
      <c r="C38" s="82"/>
      <c r="D38" s="74">
        <v>10</v>
      </c>
      <c r="E38" s="50" t="s">
        <v>100</v>
      </c>
      <c r="I38" s="11"/>
      <c r="J38" s="11"/>
      <c r="K38" s="11"/>
      <c r="L38" s="11"/>
      <c r="M38" s="11"/>
      <c r="N38" s="11"/>
      <c r="O38" s="11"/>
      <c r="P38" s="11"/>
      <c r="Q38" s="13"/>
      <c r="R38" s="11"/>
      <c r="S38" s="11"/>
      <c r="T38" s="11"/>
      <c r="U38" s="11"/>
      <c r="V38" s="11"/>
      <c r="W38" s="11"/>
      <c r="X38" s="11"/>
      <c r="Y38" s="11"/>
      <c r="Z38" s="78"/>
    </row>
    <row r="39" spans="1:27" ht="20.100000000000001" customHeight="1" x14ac:dyDescent="0.15">
      <c r="A39" s="55"/>
      <c r="B39" s="55"/>
      <c r="C39" s="82"/>
      <c r="D39" s="74"/>
      <c r="I39" s="76"/>
      <c r="J39" s="88" t="s">
        <v>183</v>
      </c>
      <c r="K39" s="89"/>
      <c r="L39" s="81"/>
      <c r="M39" s="81"/>
      <c r="N39" s="81"/>
      <c r="O39" s="81"/>
      <c r="P39" s="81"/>
      <c r="Q39" s="90"/>
      <c r="R39" s="81"/>
      <c r="S39" s="81"/>
      <c r="T39" s="81"/>
      <c r="U39" s="81"/>
      <c r="V39" s="81"/>
      <c r="W39" s="81"/>
      <c r="X39" s="81"/>
      <c r="Y39" s="81"/>
      <c r="Z39" s="79"/>
      <c r="AA39" s="91"/>
    </row>
    <row r="40" spans="1:27" ht="20.100000000000001" customHeight="1" x14ac:dyDescent="0.15">
      <c r="A40" s="55">
        <f>IFERROR(IF(AND($I40&lt;&gt;"一致する", $I40&lt;&gt;"一致しない"),1001,0),3)</f>
        <v>0</v>
      </c>
      <c r="B40" s="55"/>
      <c r="C40" s="73"/>
      <c r="D40" s="74">
        <v>11</v>
      </c>
      <c r="E40" s="50" t="s">
        <v>64</v>
      </c>
      <c r="I40" s="11" t="s">
        <v>67</v>
      </c>
      <c r="J40" s="11"/>
      <c r="K40" s="11"/>
      <c r="L40" s="11"/>
      <c r="M40" s="11"/>
      <c r="N40" s="79"/>
      <c r="O40" s="79"/>
      <c r="P40" s="79"/>
      <c r="Q40" s="79"/>
      <c r="R40" s="79"/>
      <c r="S40" s="79"/>
      <c r="T40" s="79"/>
      <c r="U40" s="79"/>
      <c r="V40" s="79"/>
      <c r="W40" s="79"/>
      <c r="X40" s="79"/>
      <c r="Y40" s="79"/>
      <c r="Z40" s="78"/>
      <c r="AA40" s="79"/>
    </row>
    <row r="41" spans="1:27" ht="20.100000000000001" customHeight="1" x14ac:dyDescent="0.15">
      <c r="A41" s="55"/>
      <c r="B41" s="55"/>
      <c r="C41" s="82"/>
      <c r="D41" s="79"/>
      <c r="E41" s="79"/>
      <c r="F41" s="79"/>
      <c r="G41" s="79"/>
      <c r="H41" s="79"/>
      <c r="I41" s="85"/>
      <c r="J41" s="92" t="s">
        <v>110</v>
      </c>
      <c r="K41" s="81"/>
      <c r="L41" s="81"/>
      <c r="M41" s="81"/>
      <c r="N41" s="81"/>
      <c r="O41" s="81"/>
      <c r="P41" s="81"/>
      <c r="Q41" s="81"/>
      <c r="R41" s="81"/>
      <c r="S41" s="81"/>
      <c r="T41" s="81"/>
      <c r="U41" s="81"/>
      <c r="V41" s="81"/>
      <c r="W41" s="81"/>
      <c r="X41" s="81"/>
      <c r="Y41" s="81"/>
      <c r="Z41" s="93"/>
      <c r="AA41" s="79"/>
    </row>
    <row r="42" spans="1:27" ht="20.100000000000001" customHeight="1" x14ac:dyDescent="0.15">
      <c r="A42" s="55"/>
      <c r="B42" s="55"/>
      <c r="C42" s="94"/>
      <c r="D42" s="95"/>
      <c r="E42" s="95"/>
      <c r="F42" s="95"/>
      <c r="G42" s="95"/>
      <c r="H42" s="95"/>
      <c r="I42" s="96"/>
      <c r="J42" s="96"/>
      <c r="K42" s="97"/>
      <c r="L42" s="96"/>
      <c r="M42" s="96"/>
      <c r="N42" s="96"/>
      <c r="O42" s="96"/>
      <c r="P42" s="96"/>
      <c r="Q42" s="96"/>
      <c r="R42" s="96"/>
      <c r="S42" s="96"/>
      <c r="T42" s="96"/>
      <c r="U42" s="96"/>
      <c r="V42" s="96"/>
      <c r="W42" s="96"/>
      <c r="X42" s="96"/>
      <c r="Y42" s="96"/>
      <c r="Z42" s="98"/>
    </row>
    <row r="43" spans="1:27" ht="15" customHeight="1" x14ac:dyDescent="0.15">
      <c r="A43" s="55"/>
      <c r="B43" s="55"/>
      <c r="C43" s="79"/>
      <c r="D43" s="79"/>
      <c r="E43" s="79"/>
      <c r="F43" s="79"/>
      <c r="G43" s="79"/>
      <c r="H43" s="79"/>
      <c r="I43" s="99"/>
      <c r="J43" s="100"/>
      <c r="K43" s="100"/>
      <c r="L43" s="100"/>
      <c r="M43" s="100"/>
      <c r="N43" s="100"/>
      <c r="O43" s="100"/>
      <c r="P43" s="100"/>
      <c r="Q43" s="100"/>
      <c r="R43" s="100"/>
      <c r="S43" s="100"/>
      <c r="T43" s="100"/>
      <c r="U43" s="100"/>
      <c r="V43" s="100"/>
      <c r="W43" s="100"/>
      <c r="X43" s="100"/>
      <c r="Y43" s="100"/>
      <c r="Z43" s="79"/>
    </row>
    <row r="44" spans="1:27" ht="15.75" hidden="1" customHeight="1" x14ac:dyDescent="0.15">
      <c r="A44" s="55"/>
      <c r="B44" s="55"/>
      <c r="C44" s="79"/>
      <c r="D44" s="79"/>
      <c r="E44" s="79"/>
      <c r="F44" s="79"/>
      <c r="G44" s="79"/>
      <c r="H44" s="79"/>
      <c r="I44" s="100"/>
      <c r="J44" s="79"/>
      <c r="K44" s="79"/>
      <c r="L44" s="79"/>
      <c r="M44" s="79"/>
      <c r="N44" s="79"/>
      <c r="O44" s="79"/>
      <c r="P44" s="79"/>
      <c r="Q44" s="79"/>
      <c r="R44" s="79"/>
      <c r="S44" s="79"/>
      <c r="T44" s="79"/>
      <c r="U44" s="79"/>
      <c r="V44" s="79"/>
      <c r="W44" s="79"/>
      <c r="X44" s="79"/>
      <c r="Y44" s="79"/>
      <c r="Z44" s="79"/>
    </row>
    <row r="45" spans="1:27" ht="15.75" hidden="1" customHeight="1" x14ac:dyDescent="0.15">
      <c r="A45" s="55"/>
      <c r="B45" s="55"/>
      <c r="C45" s="79"/>
      <c r="D45" s="79"/>
      <c r="E45" s="79"/>
      <c r="F45" s="79"/>
      <c r="G45" s="79"/>
      <c r="H45" s="79"/>
      <c r="I45" s="100"/>
      <c r="J45" s="79"/>
      <c r="K45" s="79"/>
      <c r="L45" s="79"/>
      <c r="M45" s="79"/>
      <c r="N45" s="79"/>
      <c r="O45" s="79"/>
      <c r="P45" s="79"/>
      <c r="Q45" s="79"/>
      <c r="R45" s="79"/>
      <c r="S45" s="79"/>
      <c r="T45" s="79"/>
      <c r="U45" s="79"/>
      <c r="V45" s="79"/>
      <c r="W45" s="79"/>
      <c r="X45" s="79"/>
      <c r="Y45" s="79"/>
      <c r="Z45" s="79"/>
    </row>
    <row r="46" spans="1:27" ht="15.75" hidden="1" customHeight="1" x14ac:dyDescent="0.15">
      <c r="A46" s="55"/>
      <c r="B46" s="55"/>
      <c r="C46" s="79"/>
      <c r="D46" s="79"/>
      <c r="E46" s="79"/>
      <c r="F46" s="79"/>
      <c r="G46" s="79"/>
      <c r="H46" s="79"/>
      <c r="I46" s="100"/>
      <c r="J46" s="79"/>
      <c r="K46" s="79"/>
      <c r="L46" s="79"/>
      <c r="M46" s="79"/>
      <c r="N46" s="79"/>
      <c r="O46" s="79"/>
      <c r="P46" s="79"/>
      <c r="Q46" s="79"/>
      <c r="R46" s="79"/>
      <c r="S46" s="79"/>
      <c r="T46" s="79"/>
      <c r="U46" s="79"/>
      <c r="V46" s="79"/>
      <c r="W46" s="79"/>
      <c r="X46" s="79"/>
      <c r="Y46" s="79"/>
      <c r="Z46" s="79"/>
    </row>
    <row r="47" spans="1:27" ht="15.75" hidden="1" customHeight="1" x14ac:dyDescent="0.15">
      <c r="A47" s="55"/>
      <c r="B47" s="55"/>
      <c r="C47" s="79"/>
      <c r="D47" s="79"/>
      <c r="E47" s="79"/>
      <c r="F47" s="79"/>
      <c r="G47" s="79"/>
      <c r="H47" s="79"/>
      <c r="I47" s="100"/>
      <c r="J47" s="79"/>
      <c r="K47" s="79"/>
      <c r="L47" s="79"/>
      <c r="M47" s="79"/>
      <c r="N47" s="79"/>
      <c r="O47" s="79"/>
      <c r="P47" s="79"/>
      <c r="Q47" s="79"/>
      <c r="R47" s="79"/>
      <c r="S47" s="79"/>
      <c r="T47" s="79"/>
      <c r="U47" s="79"/>
      <c r="V47" s="79"/>
      <c r="W47" s="79"/>
      <c r="X47" s="79"/>
      <c r="Y47" s="79"/>
      <c r="Z47" s="79"/>
    </row>
    <row r="48" spans="1:27" ht="15.75" hidden="1" customHeight="1" x14ac:dyDescent="0.15">
      <c r="A48" s="55"/>
      <c r="B48" s="55"/>
      <c r="C48" s="79"/>
      <c r="D48" s="79"/>
      <c r="E48" s="79"/>
      <c r="F48" s="79"/>
      <c r="G48" s="79"/>
      <c r="H48" s="79"/>
      <c r="I48" s="100"/>
      <c r="J48" s="79"/>
      <c r="K48" s="79"/>
      <c r="L48" s="79"/>
      <c r="M48" s="79"/>
      <c r="N48" s="79"/>
      <c r="O48" s="79"/>
      <c r="P48" s="79"/>
      <c r="Q48" s="79"/>
      <c r="R48" s="79"/>
      <c r="S48" s="79"/>
      <c r="T48" s="79"/>
      <c r="U48" s="79"/>
      <c r="V48" s="79"/>
      <c r="W48" s="79"/>
      <c r="X48" s="79"/>
      <c r="Y48" s="79"/>
      <c r="Z48" s="79"/>
    </row>
    <row r="49" spans="1:26" ht="15.75" hidden="1" customHeight="1" x14ac:dyDescent="0.15">
      <c r="A49" s="55"/>
      <c r="B49" s="55"/>
      <c r="C49" s="79"/>
      <c r="D49" s="79"/>
      <c r="E49" s="79"/>
      <c r="F49" s="79"/>
      <c r="G49" s="79"/>
      <c r="H49" s="79"/>
      <c r="I49" s="100"/>
      <c r="J49" s="79"/>
      <c r="K49" s="79"/>
      <c r="L49" s="79"/>
      <c r="M49" s="79"/>
      <c r="N49" s="79"/>
      <c r="O49" s="79"/>
      <c r="P49" s="79"/>
      <c r="Q49" s="79"/>
      <c r="R49" s="79"/>
      <c r="S49" s="79"/>
      <c r="T49" s="79"/>
      <c r="U49" s="79"/>
      <c r="V49" s="79"/>
      <c r="W49" s="79"/>
      <c r="X49" s="79"/>
      <c r="Y49" s="79"/>
      <c r="Z49" s="79"/>
    </row>
    <row r="50" spans="1:26" ht="15.75" hidden="1" customHeight="1" x14ac:dyDescent="0.15">
      <c r="A50" s="55"/>
      <c r="B50" s="55"/>
      <c r="C50" s="79"/>
      <c r="D50" s="79"/>
      <c r="E50" s="79"/>
      <c r="F50" s="79"/>
      <c r="G50" s="79"/>
      <c r="H50" s="79"/>
      <c r="I50" s="100"/>
      <c r="J50" s="79"/>
      <c r="K50" s="79"/>
      <c r="L50" s="79"/>
      <c r="M50" s="79"/>
      <c r="N50" s="79"/>
      <c r="O50" s="79"/>
      <c r="P50" s="79"/>
      <c r="Q50" s="79"/>
      <c r="R50" s="79"/>
      <c r="S50" s="79"/>
      <c r="T50" s="79"/>
      <c r="U50" s="79"/>
      <c r="V50" s="79"/>
      <c r="W50" s="79"/>
      <c r="X50" s="79"/>
      <c r="Y50" s="79"/>
      <c r="Z50" s="79"/>
    </row>
    <row r="51" spans="1:26" ht="15.75" hidden="1" customHeight="1" x14ac:dyDescent="0.15">
      <c r="A51" s="55"/>
      <c r="B51" s="55"/>
      <c r="C51" s="79"/>
      <c r="D51" s="79"/>
      <c r="E51" s="79"/>
      <c r="F51" s="79"/>
      <c r="G51" s="79"/>
      <c r="H51" s="79"/>
      <c r="I51" s="100"/>
      <c r="J51" s="79"/>
      <c r="K51" s="79"/>
      <c r="L51" s="79"/>
      <c r="M51" s="79"/>
      <c r="N51" s="79"/>
      <c r="O51" s="79"/>
      <c r="P51" s="79"/>
      <c r="Q51" s="79"/>
      <c r="R51" s="79"/>
      <c r="S51" s="79"/>
      <c r="T51" s="79"/>
      <c r="U51" s="79"/>
      <c r="V51" s="79"/>
      <c r="W51" s="79"/>
      <c r="X51" s="79"/>
      <c r="Y51" s="79"/>
      <c r="Z51" s="79"/>
    </row>
    <row r="52" spans="1:26" ht="15.75" hidden="1" customHeight="1" x14ac:dyDescent="0.15">
      <c r="A52" s="55"/>
      <c r="B52" s="55"/>
      <c r="C52" s="79"/>
      <c r="D52" s="79"/>
      <c r="E52" s="79"/>
      <c r="F52" s="79"/>
      <c r="G52" s="79"/>
      <c r="H52" s="79"/>
      <c r="I52" s="100"/>
      <c r="J52" s="79"/>
      <c r="K52" s="79"/>
      <c r="L52" s="79"/>
      <c r="M52" s="79"/>
      <c r="N52" s="79"/>
      <c r="O52" s="79"/>
      <c r="P52" s="79"/>
      <c r="Q52" s="79"/>
      <c r="R52" s="79"/>
      <c r="S52" s="79"/>
      <c r="T52" s="79"/>
      <c r="U52" s="79"/>
      <c r="V52" s="79"/>
      <c r="W52" s="79"/>
      <c r="X52" s="79"/>
      <c r="Y52" s="79"/>
      <c r="Z52" s="79"/>
    </row>
    <row r="53" spans="1:26" ht="15.75" hidden="1" customHeight="1" x14ac:dyDescent="0.15">
      <c r="A53" s="55"/>
      <c r="B53" s="55"/>
      <c r="C53" s="79"/>
      <c r="D53" s="79"/>
      <c r="E53" s="79"/>
      <c r="F53" s="79"/>
      <c r="G53" s="79"/>
      <c r="H53" s="79"/>
      <c r="I53" s="100"/>
      <c r="J53" s="79"/>
      <c r="K53" s="79"/>
      <c r="L53" s="79"/>
      <c r="M53" s="79"/>
      <c r="N53" s="79"/>
      <c r="O53" s="79"/>
      <c r="P53" s="79"/>
      <c r="Q53" s="79"/>
      <c r="R53" s="79"/>
      <c r="S53" s="79"/>
      <c r="T53" s="79"/>
      <c r="U53" s="79"/>
      <c r="V53" s="79"/>
      <c r="W53" s="79"/>
      <c r="X53" s="79"/>
      <c r="Y53" s="79"/>
      <c r="Z53" s="79"/>
    </row>
    <row r="54" spans="1:26" ht="15.75" hidden="1" customHeight="1" x14ac:dyDescent="0.15">
      <c r="A54" s="55"/>
      <c r="B54" s="55"/>
      <c r="C54" s="79"/>
      <c r="D54" s="79"/>
      <c r="E54" s="79"/>
      <c r="F54" s="79"/>
      <c r="G54" s="79"/>
      <c r="H54" s="79"/>
      <c r="I54" s="100"/>
      <c r="J54" s="79"/>
      <c r="K54" s="79"/>
      <c r="L54" s="79"/>
      <c r="M54" s="79"/>
      <c r="N54" s="79"/>
      <c r="O54" s="79"/>
      <c r="P54" s="79"/>
      <c r="Q54" s="79"/>
      <c r="R54" s="79"/>
      <c r="S54" s="79"/>
      <c r="T54" s="79"/>
      <c r="U54" s="79"/>
      <c r="V54" s="79"/>
      <c r="W54" s="79"/>
      <c r="X54" s="79"/>
      <c r="Y54" s="79"/>
      <c r="Z54" s="79"/>
    </row>
    <row r="55" spans="1:26" ht="15.75" hidden="1" customHeight="1" x14ac:dyDescent="0.15">
      <c r="A55" s="55"/>
      <c r="B55" s="55"/>
      <c r="C55" s="79"/>
      <c r="D55" s="79"/>
      <c r="E55" s="79"/>
      <c r="F55" s="79"/>
      <c r="G55" s="79"/>
      <c r="H55" s="79"/>
      <c r="I55" s="100"/>
      <c r="J55" s="79"/>
      <c r="K55" s="79"/>
      <c r="L55" s="79"/>
      <c r="M55" s="79"/>
      <c r="N55" s="79"/>
      <c r="O55" s="79"/>
      <c r="P55" s="79"/>
      <c r="Q55" s="79"/>
      <c r="R55" s="79"/>
      <c r="S55" s="79"/>
      <c r="T55" s="79"/>
      <c r="U55" s="79"/>
      <c r="V55" s="79"/>
      <c r="W55" s="79"/>
      <c r="X55" s="79"/>
      <c r="Y55" s="79"/>
      <c r="Z55" s="79"/>
    </row>
    <row r="56" spans="1:26" ht="15.75" hidden="1" customHeight="1" x14ac:dyDescent="0.15">
      <c r="A56" s="55"/>
      <c r="B56" s="55"/>
      <c r="C56" s="79"/>
      <c r="D56" s="79"/>
      <c r="E56" s="79"/>
      <c r="F56" s="79"/>
      <c r="G56" s="79"/>
      <c r="H56" s="79"/>
      <c r="I56" s="100"/>
      <c r="J56" s="79"/>
      <c r="K56" s="79"/>
      <c r="L56" s="79"/>
      <c r="M56" s="79"/>
      <c r="N56" s="79"/>
      <c r="O56" s="79"/>
      <c r="P56" s="79"/>
      <c r="Q56" s="79"/>
      <c r="R56" s="79"/>
      <c r="S56" s="79"/>
      <c r="T56" s="79"/>
      <c r="U56" s="79"/>
      <c r="V56" s="79"/>
      <c r="W56" s="79"/>
      <c r="X56" s="79"/>
      <c r="Y56" s="79"/>
      <c r="Z56" s="79"/>
    </row>
    <row r="57" spans="1:26" ht="15.75" hidden="1" customHeight="1" x14ac:dyDescent="0.15">
      <c r="A57" s="55"/>
      <c r="B57" s="55"/>
      <c r="C57" s="79"/>
      <c r="D57" s="79"/>
      <c r="E57" s="79"/>
      <c r="F57" s="79"/>
      <c r="G57" s="79"/>
      <c r="H57" s="79"/>
      <c r="I57" s="100"/>
      <c r="J57" s="79"/>
      <c r="K57" s="79"/>
      <c r="L57" s="79"/>
      <c r="M57" s="79"/>
      <c r="N57" s="79"/>
      <c r="O57" s="79"/>
      <c r="P57" s="79"/>
      <c r="Q57" s="79"/>
      <c r="R57" s="79"/>
      <c r="S57" s="79"/>
      <c r="T57" s="79"/>
      <c r="U57" s="79"/>
      <c r="V57" s="79"/>
      <c r="W57" s="79"/>
      <c r="X57" s="79"/>
      <c r="Y57" s="79"/>
      <c r="Z57" s="79"/>
    </row>
    <row r="58" spans="1:26" ht="15.75" hidden="1" customHeight="1" x14ac:dyDescent="0.15">
      <c r="A58" s="55"/>
      <c r="B58" s="55"/>
      <c r="C58" s="79"/>
      <c r="D58" s="79"/>
      <c r="E58" s="79"/>
      <c r="F58" s="79"/>
      <c r="G58" s="79"/>
      <c r="H58" s="79"/>
      <c r="I58" s="100"/>
      <c r="J58" s="79"/>
      <c r="K58" s="79"/>
      <c r="L58" s="79"/>
      <c r="M58" s="79"/>
      <c r="N58" s="79"/>
      <c r="O58" s="79"/>
      <c r="P58" s="79"/>
      <c r="Q58" s="79"/>
      <c r="R58" s="79"/>
      <c r="S58" s="79"/>
      <c r="T58" s="79"/>
      <c r="U58" s="79"/>
      <c r="V58" s="79"/>
      <c r="W58" s="79"/>
      <c r="X58" s="79"/>
      <c r="Y58" s="79"/>
      <c r="Z58" s="79"/>
    </row>
    <row r="59" spans="1:26" ht="15" customHeight="1" x14ac:dyDescent="0.15">
      <c r="A59" s="55"/>
      <c r="B59" s="55"/>
      <c r="C59" s="79"/>
      <c r="D59" s="79"/>
      <c r="E59" s="79"/>
      <c r="F59" s="79"/>
      <c r="G59" s="79"/>
      <c r="H59" s="79"/>
      <c r="I59" s="100"/>
      <c r="J59" s="79"/>
      <c r="K59" s="79"/>
      <c r="L59" s="79"/>
      <c r="M59" s="79"/>
      <c r="N59" s="79"/>
      <c r="O59" s="79"/>
      <c r="P59" s="79"/>
      <c r="Q59" s="79"/>
      <c r="R59" s="79"/>
      <c r="S59" s="79"/>
      <c r="T59" s="79"/>
      <c r="U59" s="79"/>
      <c r="V59" s="79"/>
      <c r="W59" s="79"/>
      <c r="X59" s="79"/>
      <c r="Y59" s="79"/>
      <c r="Z59" s="79"/>
    </row>
    <row r="60" spans="1:26" ht="20.100000000000001" customHeight="1" x14ac:dyDescent="0.15">
      <c r="A60" s="55"/>
      <c r="B60" s="55"/>
      <c r="C60" s="66" t="s">
        <v>9</v>
      </c>
      <c r="D60" s="67"/>
      <c r="E60" s="67"/>
      <c r="F60" s="67"/>
      <c r="G60" s="67"/>
      <c r="H60" s="68"/>
      <c r="I60" s="101"/>
    </row>
    <row r="61" spans="1:26" ht="15" customHeight="1" x14ac:dyDescent="0.15">
      <c r="A61" s="55"/>
      <c r="B61" s="55"/>
      <c r="C61" s="69"/>
      <c r="D61" s="70"/>
      <c r="E61" s="70"/>
      <c r="F61" s="70"/>
      <c r="G61" s="70"/>
      <c r="H61" s="70"/>
      <c r="I61" s="71"/>
      <c r="J61" s="71"/>
      <c r="K61" s="71"/>
      <c r="L61" s="71"/>
      <c r="M61" s="71"/>
      <c r="N61" s="71"/>
      <c r="O61" s="71"/>
      <c r="P61" s="71"/>
      <c r="Q61" s="71"/>
      <c r="R61" s="71"/>
      <c r="S61" s="71"/>
      <c r="T61" s="71"/>
      <c r="U61" s="71"/>
      <c r="V61" s="71"/>
      <c r="W61" s="71"/>
      <c r="X61" s="71"/>
      <c r="Y61" s="71"/>
      <c r="Z61" s="72"/>
    </row>
    <row r="62" spans="1:26" ht="20.100000000000001" customHeight="1" x14ac:dyDescent="0.15">
      <c r="A62" s="55"/>
      <c r="B62" s="55"/>
      <c r="C62" s="69"/>
      <c r="D62" s="102" t="s">
        <v>65</v>
      </c>
      <c r="E62" s="103"/>
      <c r="F62" s="103"/>
      <c r="G62" s="103"/>
      <c r="H62" s="103"/>
      <c r="I62" s="103"/>
      <c r="J62" s="103"/>
      <c r="K62" s="103"/>
      <c r="L62" s="103"/>
      <c r="M62" s="103"/>
      <c r="N62" s="103"/>
      <c r="O62" s="103"/>
      <c r="P62" s="103"/>
      <c r="Q62" s="103"/>
      <c r="R62" s="103"/>
      <c r="S62" s="103"/>
      <c r="T62" s="103"/>
      <c r="U62" s="103"/>
      <c r="V62" s="103"/>
      <c r="W62" s="103"/>
      <c r="X62" s="103"/>
      <c r="Y62" s="103"/>
      <c r="Z62" s="78"/>
    </row>
    <row r="63" spans="1:26" ht="20.100000000000001" customHeight="1" x14ac:dyDescent="0.15">
      <c r="A63" s="55">
        <f>IFERROR(IF(AND($I63&lt;&gt;"しない", $I63&lt;&gt;"する"),1001,0),3)</f>
        <v>1001</v>
      </c>
      <c r="B63" s="55"/>
      <c r="C63" s="73"/>
      <c r="D63" s="74">
        <v>1</v>
      </c>
      <c r="E63" s="79" t="s">
        <v>10</v>
      </c>
      <c r="F63" s="79"/>
      <c r="G63" s="79"/>
      <c r="H63" s="79"/>
      <c r="I63" s="11"/>
      <c r="J63" s="11"/>
      <c r="K63" s="11"/>
      <c r="L63" s="11"/>
      <c r="M63" s="11"/>
      <c r="N63" s="79"/>
      <c r="O63" s="79"/>
      <c r="P63" s="79"/>
      <c r="Q63" s="79"/>
      <c r="R63" s="79"/>
      <c r="S63" s="79"/>
      <c r="T63" s="79"/>
      <c r="U63" s="79"/>
      <c r="V63" s="79"/>
      <c r="W63" s="79"/>
      <c r="X63" s="79"/>
      <c r="Y63" s="79"/>
      <c r="Z63" s="78"/>
    </row>
    <row r="64" spans="1:26" ht="20.100000000000001" customHeight="1" x14ac:dyDescent="0.15">
      <c r="A64" s="55"/>
      <c r="B64" s="55"/>
      <c r="C64" s="73"/>
      <c r="D64" s="79"/>
      <c r="E64" s="79"/>
      <c r="F64" s="79"/>
      <c r="G64" s="79"/>
      <c r="H64" s="79"/>
      <c r="I64" s="85"/>
      <c r="J64" s="81" t="s">
        <v>66</v>
      </c>
      <c r="K64" s="80"/>
      <c r="L64" s="80"/>
      <c r="M64" s="80"/>
      <c r="N64" s="80"/>
      <c r="O64" s="80"/>
      <c r="P64" s="80"/>
      <c r="Q64" s="80"/>
      <c r="R64" s="80"/>
      <c r="S64" s="80"/>
      <c r="T64" s="80"/>
      <c r="U64" s="80"/>
      <c r="V64" s="80"/>
      <c r="W64" s="80"/>
      <c r="X64" s="80"/>
      <c r="Y64" s="80"/>
      <c r="Z64" s="78"/>
    </row>
    <row r="65" spans="1:26" ht="20.100000000000001" hidden="1" customHeight="1" x14ac:dyDescent="0.15">
      <c r="A65" s="55"/>
      <c r="B65" s="55"/>
      <c r="C65" s="73"/>
      <c r="D65" s="79"/>
      <c r="E65" s="79"/>
      <c r="F65" s="79"/>
      <c r="G65" s="79"/>
      <c r="H65" s="79"/>
      <c r="I65" s="85"/>
      <c r="J65" s="80"/>
      <c r="K65" s="80"/>
      <c r="L65" s="80"/>
      <c r="M65" s="80"/>
      <c r="N65" s="80"/>
      <c r="O65" s="80"/>
      <c r="P65" s="80"/>
      <c r="Q65" s="80"/>
      <c r="R65" s="80"/>
      <c r="S65" s="80"/>
      <c r="T65" s="80"/>
      <c r="U65" s="80"/>
      <c r="V65" s="80"/>
      <c r="W65" s="80"/>
      <c r="X65" s="80"/>
      <c r="Y65" s="80"/>
      <c r="Z65" s="78"/>
    </row>
    <row r="66" spans="1:26" ht="20.100000000000001" hidden="1" customHeight="1" x14ac:dyDescent="0.15">
      <c r="A66" s="55"/>
      <c r="B66" s="55"/>
      <c r="C66" s="73"/>
      <c r="D66" s="79"/>
      <c r="E66" s="79"/>
      <c r="F66" s="79"/>
      <c r="G66" s="79"/>
      <c r="H66" s="79"/>
      <c r="I66" s="85"/>
      <c r="J66" s="80"/>
      <c r="K66" s="80"/>
      <c r="L66" s="80"/>
      <c r="M66" s="80"/>
      <c r="N66" s="80"/>
      <c r="O66" s="80"/>
      <c r="P66" s="80"/>
      <c r="Q66" s="80"/>
      <c r="R66" s="80"/>
      <c r="S66" s="80"/>
      <c r="T66" s="80"/>
      <c r="U66" s="80"/>
      <c r="V66" s="80"/>
      <c r="W66" s="80"/>
      <c r="X66" s="80"/>
      <c r="Y66" s="80"/>
      <c r="Z66" s="78"/>
    </row>
    <row r="67" spans="1:26" ht="20.100000000000001" hidden="1" customHeight="1" x14ac:dyDescent="0.15">
      <c r="A67" s="55"/>
      <c r="B67" s="55"/>
      <c r="C67" s="73"/>
      <c r="D67" s="79"/>
      <c r="E67" s="79"/>
      <c r="F67" s="79"/>
      <c r="G67" s="79"/>
      <c r="H67" s="79"/>
      <c r="I67" s="85"/>
      <c r="J67" s="80"/>
      <c r="K67" s="80"/>
      <c r="L67" s="80"/>
      <c r="M67" s="80"/>
      <c r="N67" s="80"/>
      <c r="O67" s="80"/>
      <c r="P67" s="80"/>
      <c r="Q67" s="80"/>
      <c r="R67" s="80"/>
      <c r="S67" s="80"/>
      <c r="T67" s="80"/>
      <c r="U67" s="80"/>
      <c r="V67" s="80"/>
      <c r="W67" s="80"/>
      <c r="X67" s="80"/>
      <c r="Y67" s="80"/>
      <c r="Z67" s="78"/>
    </row>
    <row r="68" spans="1:26" ht="20.100000000000001" hidden="1" customHeight="1" x14ac:dyDescent="0.15">
      <c r="A68" s="55"/>
      <c r="B68" s="55"/>
      <c r="C68" s="73"/>
      <c r="D68" s="79"/>
      <c r="E68" s="79"/>
      <c r="F68" s="79"/>
      <c r="G68" s="79"/>
      <c r="H68" s="79"/>
      <c r="I68" s="85"/>
      <c r="J68" s="80"/>
      <c r="K68" s="80"/>
      <c r="L68" s="80"/>
      <c r="M68" s="80"/>
      <c r="N68" s="80"/>
      <c r="O68" s="80"/>
      <c r="P68" s="80"/>
      <c r="Q68" s="80"/>
      <c r="R68" s="80"/>
      <c r="S68" s="80"/>
      <c r="T68" s="80"/>
      <c r="U68" s="80"/>
      <c r="V68" s="80"/>
      <c r="W68" s="80"/>
      <c r="X68" s="80"/>
      <c r="Y68" s="80"/>
      <c r="Z68" s="78"/>
    </row>
    <row r="69" spans="1:26" ht="20.100000000000001" customHeight="1" x14ac:dyDescent="0.15">
      <c r="A69" s="55">
        <f>IFERROR(IF(OR(AND($I63="する",TRIM($I69)=""),AND($I63="しない",NOT(ISBLANK($I69)))),1001,0),3)</f>
        <v>0</v>
      </c>
      <c r="B69" s="55"/>
      <c r="C69" s="73"/>
      <c r="D69" s="74">
        <v>2</v>
      </c>
      <c r="E69" s="50" t="s">
        <v>0</v>
      </c>
      <c r="I69" s="22"/>
      <c r="J69" s="23"/>
      <c r="K69" s="23"/>
      <c r="L69" s="23"/>
      <c r="M69" s="23"/>
      <c r="N69" s="79"/>
      <c r="O69" s="79"/>
      <c r="P69" s="79"/>
      <c r="Q69" s="79"/>
      <c r="R69" s="79"/>
      <c r="S69" s="79"/>
      <c r="T69" s="79"/>
      <c r="U69" s="79"/>
      <c r="V69" s="79"/>
      <c r="W69" s="79"/>
      <c r="X69" s="79"/>
      <c r="Y69" s="79"/>
      <c r="Z69" s="78"/>
    </row>
    <row r="70" spans="1:26" ht="20.100000000000001" customHeight="1" x14ac:dyDescent="0.15">
      <c r="A70" s="55"/>
      <c r="B70" s="55"/>
      <c r="C70" s="73"/>
      <c r="D70" s="74"/>
      <c r="E70" s="79"/>
      <c r="F70" s="79"/>
      <c r="G70" s="79"/>
      <c r="H70" s="79"/>
      <c r="I70" s="76"/>
      <c r="J70" s="81" t="s">
        <v>177</v>
      </c>
      <c r="K70" s="80"/>
      <c r="L70" s="80"/>
      <c r="M70" s="80"/>
      <c r="N70" s="80"/>
      <c r="O70" s="80"/>
      <c r="P70" s="80"/>
      <c r="Q70" s="80"/>
      <c r="R70" s="80"/>
      <c r="S70" s="80"/>
      <c r="T70" s="80"/>
      <c r="U70" s="80"/>
      <c r="V70" s="80"/>
      <c r="W70" s="80"/>
      <c r="X70" s="80"/>
      <c r="Y70" s="80"/>
      <c r="Z70" s="78"/>
    </row>
    <row r="71" spans="1:26" ht="20.100000000000001" customHeight="1" x14ac:dyDescent="0.15">
      <c r="A71" s="55">
        <f>IFERROR(IF(OR(AND($I63="する",AND($I71&lt;&gt;"", OR(ISERROR(FIND("@"&amp;LEFT($I71,3)&amp;"@", 都道府県3))=FALSE, ISERROR(FIND("@"&amp;LEFT($I71,4)&amp;"@",都道府県4))=FALSE))=FALSE),AND($I63="しない",NOT(ISBLANK($I71)))),1001,0),3)</f>
        <v>0</v>
      </c>
      <c r="B71" s="55"/>
      <c r="C71" s="73"/>
      <c r="D71" s="74">
        <v>3</v>
      </c>
      <c r="E71" s="50" t="s">
        <v>99</v>
      </c>
      <c r="I71" s="9"/>
      <c r="J71" s="9"/>
      <c r="K71" s="9"/>
      <c r="L71" s="9"/>
      <c r="M71" s="9"/>
      <c r="N71" s="9"/>
      <c r="O71" s="9"/>
      <c r="P71" s="9"/>
      <c r="Q71" s="10"/>
      <c r="R71" s="9"/>
      <c r="S71" s="9"/>
      <c r="T71" s="9"/>
      <c r="U71" s="9"/>
      <c r="V71" s="9"/>
      <c r="W71" s="9"/>
      <c r="X71" s="9"/>
      <c r="Y71" s="9"/>
      <c r="Z71" s="78"/>
    </row>
    <row r="72" spans="1:26" ht="20.100000000000001" customHeight="1" x14ac:dyDescent="0.15">
      <c r="A72" s="55"/>
      <c r="B72" s="55"/>
      <c r="C72" s="73"/>
      <c r="D72" s="74"/>
      <c r="E72" s="79"/>
      <c r="F72" s="79"/>
      <c r="G72" s="79"/>
      <c r="H72" s="79"/>
      <c r="I72" s="76"/>
      <c r="J72" s="81" t="s">
        <v>7</v>
      </c>
      <c r="K72" s="80"/>
      <c r="L72" s="80"/>
      <c r="M72" s="80"/>
      <c r="N72" s="80"/>
      <c r="O72" s="80"/>
      <c r="P72" s="80"/>
      <c r="Q72" s="80"/>
      <c r="R72" s="80"/>
      <c r="S72" s="80"/>
      <c r="T72" s="80"/>
      <c r="U72" s="80"/>
      <c r="V72" s="80"/>
      <c r="W72" s="80"/>
      <c r="X72" s="80"/>
      <c r="Y72" s="80"/>
      <c r="Z72" s="78"/>
    </row>
    <row r="73" spans="1:26" ht="20.100000000000001" customHeight="1" x14ac:dyDescent="0.15">
      <c r="A73" s="55">
        <f>IFERROR(IF(OR(AND($I63="する",TRIM($I73)=""),AND($I63="しない",NOT(ISBLANK($I73)))),1001,0),3)</f>
        <v>0</v>
      </c>
      <c r="B73" s="55"/>
      <c r="C73" s="73"/>
      <c r="D73" s="74">
        <v>4</v>
      </c>
      <c r="E73" s="50" t="s">
        <v>107</v>
      </c>
      <c r="I73" s="11"/>
      <c r="J73" s="11"/>
      <c r="K73" s="11"/>
      <c r="L73" s="11"/>
      <c r="M73" s="11"/>
      <c r="N73" s="11"/>
      <c r="O73" s="11"/>
      <c r="P73" s="11"/>
      <c r="Q73" s="12"/>
      <c r="R73" s="11"/>
      <c r="S73" s="11"/>
      <c r="T73" s="11"/>
      <c r="U73" s="11"/>
      <c r="V73" s="11"/>
      <c r="W73" s="11"/>
      <c r="X73" s="11"/>
      <c r="Y73" s="11"/>
      <c r="Z73" s="78"/>
    </row>
    <row r="74" spans="1:26" ht="30" customHeight="1" x14ac:dyDescent="0.15">
      <c r="A74" s="55"/>
      <c r="B74" s="55"/>
      <c r="C74" s="82"/>
      <c r="D74" s="79"/>
      <c r="I74" s="76"/>
      <c r="J74" s="104" t="s">
        <v>171</v>
      </c>
      <c r="K74" s="104"/>
      <c r="L74" s="104"/>
      <c r="M74" s="104"/>
      <c r="N74" s="104"/>
      <c r="O74" s="104"/>
      <c r="P74" s="104"/>
      <c r="Q74" s="104"/>
      <c r="R74" s="104"/>
      <c r="S74" s="104"/>
      <c r="T74" s="104"/>
      <c r="U74" s="104"/>
      <c r="V74" s="104"/>
      <c r="W74" s="104"/>
      <c r="X74" s="104"/>
      <c r="Y74" s="104"/>
      <c r="Z74" s="78"/>
    </row>
    <row r="75" spans="1:26" ht="20.100000000000001" customHeight="1" x14ac:dyDescent="0.15">
      <c r="A75" s="55">
        <f>IFERROR(IF(OR(AND($I63="する",TRIM($I75)=""),AND($I63="しない",NOT(ISBLANK($I75)))),1001,0),3)</f>
        <v>0</v>
      </c>
      <c r="B75" s="55"/>
      <c r="C75" s="73"/>
      <c r="D75" s="74">
        <v>5</v>
      </c>
      <c r="E75" s="50" t="s">
        <v>1</v>
      </c>
      <c r="I75" s="11"/>
      <c r="J75" s="11"/>
      <c r="K75" s="11"/>
      <c r="L75" s="11"/>
      <c r="M75" s="11"/>
      <c r="N75" s="11"/>
      <c r="O75" s="11"/>
      <c r="P75" s="11"/>
      <c r="Q75" s="11"/>
      <c r="R75" s="11"/>
      <c r="S75" s="11"/>
      <c r="T75" s="11"/>
      <c r="U75" s="11"/>
      <c r="V75" s="11"/>
      <c r="W75" s="11"/>
      <c r="X75" s="11"/>
      <c r="Y75" s="11"/>
      <c r="Z75" s="78"/>
    </row>
    <row r="76" spans="1:26" ht="30" customHeight="1" x14ac:dyDescent="0.15">
      <c r="A76" s="55"/>
      <c r="B76" s="55"/>
      <c r="C76" s="82"/>
      <c r="D76" s="79"/>
      <c r="E76" s="79"/>
      <c r="F76" s="79"/>
      <c r="G76" s="79"/>
      <c r="H76" s="79"/>
      <c r="I76" s="76"/>
      <c r="J76" s="104" t="s">
        <v>170</v>
      </c>
      <c r="K76" s="104"/>
      <c r="L76" s="104"/>
      <c r="M76" s="104"/>
      <c r="N76" s="104"/>
      <c r="O76" s="104"/>
      <c r="P76" s="104"/>
      <c r="Q76" s="104"/>
      <c r="R76" s="104"/>
      <c r="S76" s="104"/>
      <c r="T76" s="104"/>
      <c r="U76" s="104"/>
      <c r="V76" s="104"/>
      <c r="W76" s="104"/>
      <c r="X76" s="104"/>
      <c r="Y76" s="104"/>
      <c r="Z76" s="78"/>
    </row>
    <row r="77" spans="1:26" ht="20.100000000000001" customHeight="1" x14ac:dyDescent="0.15">
      <c r="A77" s="55">
        <f>IFERROR(IF(OR(AND($I63="する",TRIM($I77)=""),AND($I63="しない",NOT(ISBLANK($I77)))),1001,0),3)</f>
        <v>0</v>
      </c>
      <c r="B77" s="55"/>
      <c r="C77" s="73"/>
      <c r="D77" s="74">
        <v>6</v>
      </c>
      <c r="E77" s="50" t="s">
        <v>102</v>
      </c>
      <c r="I77" s="11"/>
      <c r="J77" s="11"/>
      <c r="K77" s="11"/>
      <c r="L77" s="11"/>
      <c r="M77" s="11"/>
      <c r="N77" s="11"/>
      <c r="O77" s="11"/>
      <c r="P77" s="11"/>
      <c r="Q77" s="11"/>
      <c r="R77" s="11"/>
      <c r="S77" s="11"/>
      <c r="T77" s="11"/>
      <c r="U77" s="11"/>
      <c r="V77" s="11"/>
      <c r="W77" s="11"/>
      <c r="X77" s="11"/>
      <c r="Y77" s="11"/>
      <c r="Z77" s="78"/>
    </row>
    <row r="78" spans="1:26" ht="20.100000000000001" customHeight="1" x14ac:dyDescent="0.15">
      <c r="A78" s="55"/>
      <c r="B78" s="55"/>
      <c r="C78" s="82"/>
      <c r="D78" s="79"/>
      <c r="E78" s="79"/>
      <c r="F78" s="79"/>
      <c r="G78" s="79"/>
      <c r="H78" s="79"/>
      <c r="I78" s="76"/>
      <c r="J78" s="92" t="s">
        <v>172</v>
      </c>
      <c r="K78" s="80"/>
      <c r="L78" s="80"/>
      <c r="M78" s="80"/>
      <c r="N78" s="80"/>
      <c r="O78" s="80"/>
      <c r="P78" s="80"/>
      <c r="Q78" s="80"/>
      <c r="R78" s="80"/>
      <c r="S78" s="80"/>
      <c r="T78" s="80"/>
      <c r="U78" s="80"/>
      <c r="V78" s="80"/>
      <c r="W78" s="80"/>
      <c r="X78" s="80"/>
      <c r="Y78" s="80"/>
      <c r="Z78" s="78"/>
    </row>
    <row r="79" spans="1:26" ht="20.100000000000001" customHeight="1" x14ac:dyDescent="0.15">
      <c r="A79" s="55">
        <f>IFERROR(IF(OR(AND($I63="する",OR(TRIM($I79)="", NOT(OR(IFERROR(SEARCH(" ",$I79),0)&gt;0, IFERROR(SEARCH("　",$I79),0)&gt;0)))),AND($I63="しない",NOT(ISBLANK($I79)))),1001,0),3)</f>
        <v>0</v>
      </c>
      <c r="B79" s="55"/>
      <c r="C79" s="73"/>
      <c r="D79" s="74">
        <v>7</v>
      </c>
      <c r="E79" s="50" t="s">
        <v>103</v>
      </c>
      <c r="I79" s="11"/>
      <c r="J79" s="11"/>
      <c r="K79" s="11"/>
      <c r="L79" s="11"/>
      <c r="M79" s="11"/>
      <c r="N79" s="11"/>
      <c r="O79" s="11"/>
      <c r="P79" s="11"/>
      <c r="Q79" s="11"/>
      <c r="R79" s="11"/>
      <c r="S79" s="11"/>
      <c r="T79" s="11"/>
      <c r="U79" s="11"/>
      <c r="V79" s="11"/>
      <c r="W79" s="11"/>
      <c r="X79" s="11"/>
      <c r="Y79" s="11"/>
      <c r="Z79" s="78"/>
    </row>
    <row r="80" spans="1:26" ht="20.100000000000001" customHeight="1" x14ac:dyDescent="0.15">
      <c r="A80" s="55"/>
      <c r="B80" s="55"/>
      <c r="C80" s="82"/>
      <c r="D80" s="79"/>
      <c r="E80" s="105" t="s">
        <v>109</v>
      </c>
      <c r="F80" s="79"/>
      <c r="G80" s="79"/>
      <c r="H80" s="79"/>
      <c r="I80" s="85"/>
      <c r="J80" s="81" t="s">
        <v>104</v>
      </c>
      <c r="K80" s="81"/>
      <c r="L80" s="81"/>
      <c r="M80" s="81"/>
      <c r="N80" s="81"/>
      <c r="O80" s="81"/>
      <c r="P80" s="81"/>
      <c r="Q80" s="81"/>
      <c r="R80" s="81"/>
      <c r="S80" s="81"/>
      <c r="T80" s="81"/>
      <c r="U80" s="81"/>
      <c r="V80" s="81"/>
      <c r="W80" s="81"/>
      <c r="X80" s="81"/>
      <c r="Y80" s="81"/>
      <c r="Z80" s="78"/>
    </row>
    <row r="81" spans="1:27" ht="20.100000000000001" customHeight="1" x14ac:dyDescent="0.15">
      <c r="A81" s="55">
        <f>IFERROR(IF(OR(AND($I63="する",OR(TRIM($I81)="", NOT(OR(IFERROR(SEARCH(" ",$I81),0)&gt;0, IFERROR(SEARCH("　",$I81),0)&gt;0)))),AND($I63="しない",NOT(ISBLANK($I81)))),1001,0),3)</f>
        <v>0</v>
      </c>
      <c r="B81" s="55"/>
      <c r="C81" s="73"/>
      <c r="D81" s="74">
        <v>8</v>
      </c>
      <c r="E81" s="50" t="s">
        <v>103</v>
      </c>
      <c r="I81" s="11"/>
      <c r="J81" s="11"/>
      <c r="K81" s="11"/>
      <c r="L81" s="11"/>
      <c r="M81" s="11"/>
      <c r="N81" s="11"/>
      <c r="O81" s="11"/>
      <c r="P81" s="11"/>
      <c r="Q81" s="11"/>
      <c r="R81" s="11"/>
      <c r="S81" s="11"/>
      <c r="T81" s="11"/>
      <c r="U81" s="11"/>
      <c r="V81" s="11"/>
      <c r="W81" s="11"/>
      <c r="X81" s="11"/>
      <c r="Y81" s="11"/>
      <c r="Z81" s="78"/>
    </row>
    <row r="82" spans="1:27" ht="20.100000000000001" customHeight="1" x14ac:dyDescent="0.15">
      <c r="A82" s="55"/>
      <c r="B82" s="55"/>
      <c r="C82" s="82"/>
      <c r="D82" s="79"/>
      <c r="E82" s="79"/>
      <c r="F82" s="79"/>
      <c r="G82" s="79"/>
      <c r="H82" s="79"/>
      <c r="I82" s="85"/>
      <c r="J82" s="81" t="s">
        <v>173</v>
      </c>
      <c r="K82" s="81"/>
      <c r="L82" s="81"/>
      <c r="M82" s="81"/>
      <c r="N82" s="81"/>
      <c r="O82" s="81"/>
      <c r="P82" s="81"/>
      <c r="Q82" s="81"/>
      <c r="R82" s="81"/>
      <c r="S82" s="81"/>
      <c r="T82" s="81"/>
      <c r="U82" s="81"/>
      <c r="V82" s="81"/>
      <c r="W82" s="81"/>
      <c r="X82" s="81"/>
      <c r="Y82" s="81"/>
      <c r="Z82" s="78"/>
    </row>
    <row r="83" spans="1:27" ht="20.100000000000001" customHeight="1" x14ac:dyDescent="0.15">
      <c r="A83" s="55">
        <f>IFERROR(IF(OR(AND($I63="する",NOT(AND(TRIM($I83)&lt;&gt;"",ISNUMBER(VALUE(SUBSTITUTE($I83,"-",""))),IFERROR(SEARCH("-",$I83),0)&gt;0))), AND($I63="しない",NOT(ISBLANK($I83)))),1001,0),3)</f>
        <v>0</v>
      </c>
      <c r="B83" s="55"/>
      <c r="C83" s="73"/>
      <c r="D83" s="74">
        <v>9</v>
      </c>
      <c r="E83" s="50" t="s">
        <v>3</v>
      </c>
      <c r="I83" s="11"/>
      <c r="J83" s="11"/>
      <c r="K83" s="11"/>
      <c r="L83" s="11"/>
      <c r="M83" s="11"/>
      <c r="O83" s="86" t="s">
        <v>97</v>
      </c>
      <c r="P83" s="1"/>
      <c r="Q83" s="50" t="s">
        <v>98</v>
      </c>
      <c r="Y83" s="80"/>
      <c r="Z83" s="78"/>
    </row>
    <row r="84" spans="1:27" ht="20.100000000000001" customHeight="1" x14ac:dyDescent="0.15">
      <c r="A84" s="55">
        <f>IFERROR(IF(AND($I63="しない",NOT(ISBLANK($P83))),1001,0),3)</f>
        <v>0</v>
      </c>
      <c r="B84" s="55"/>
      <c r="C84" s="82"/>
      <c r="D84" s="79"/>
      <c r="E84" s="79"/>
      <c r="F84" s="79"/>
      <c r="G84" s="79"/>
      <c r="H84" s="79"/>
      <c r="I84" s="76"/>
      <c r="J84" s="81" t="s">
        <v>105</v>
      </c>
      <c r="K84" s="80"/>
      <c r="L84" s="80"/>
      <c r="M84" s="80"/>
      <c r="N84" s="80"/>
      <c r="O84" s="80"/>
      <c r="P84" s="80"/>
      <c r="Q84" s="80"/>
      <c r="R84" s="80"/>
      <c r="S84" s="80"/>
      <c r="T84" s="80"/>
      <c r="U84" s="80"/>
      <c r="V84" s="80"/>
      <c r="W84" s="80"/>
      <c r="X84" s="80"/>
      <c r="Y84" s="80"/>
      <c r="Z84" s="78"/>
    </row>
    <row r="85" spans="1:27" ht="20.100000000000001" customHeight="1" x14ac:dyDescent="0.15">
      <c r="A85" s="55">
        <f>IFERROR(IF(OR(AND($I63="する",AND(TRIM($I85)&lt;&gt;"",NOT(AND(ISNUMBER(VALUE(SUBSTITUTE($I85,"-",""))),IFERROR(SEARCH("-",$I85),0)&gt;0)))), AND($I63="しない",NOT(ISBLANK($I85)))),1001,0),3)</f>
        <v>0</v>
      </c>
      <c r="B85" s="55"/>
      <c r="C85" s="73"/>
      <c r="D85" s="74">
        <v>10</v>
      </c>
      <c r="E85" s="50" t="s">
        <v>4</v>
      </c>
      <c r="I85" s="11"/>
      <c r="J85" s="11"/>
      <c r="K85" s="11"/>
      <c r="L85" s="11"/>
      <c r="M85" s="11"/>
      <c r="N85" s="80"/>
      <c r="O85" s="80"/>
      <c r="P85" s="80"/>
      <c r="Q85" s="80"/>
      <c r="R85" s="80"/>
      <c r="S85" s="80"/>
      <c r="T85" s="80"/>
      <c r="U85" s="80"/>
      <c r="V85" s="80"/>
      <c r="W85" s="80"/>
      <c r="X85" s="80"/>
      <c r="Y85" s="80"/>
      <c r="Z85" s="78"/>
    </row>
    <row r="86" spans="1:27" ht="20.100000000000001" customHeight="1" x14ac:dyDescent="0.15">
      <c r="A86" s="55"/>
      <c r="B86" s="55"/>
      <c r="C86" s="82"/>
      <c r="D86" s="79"/>
      <c r="E86" s="79"/>
      <c r="F86" s="79"/>
      <c r="G86" s="79"/>
      <c r="H86" s="79"/>
      <c r="I86" s="76"/>
      <c r="J86" s="81" t="s">
        <v>105</v>
      </c>
      <c r="K86" s="80"/>
      <c r="L86" s="80"/>
      <c r="M86" s="80"/>
      <c r="N86" s="80"/>
      <c r="O86" s="80"/>
      <c r="P86" s="80"/>
      <c r="Q86" s="80"/>
      <c r="R86" s="80"/>
      <c r="S86" s="80"/>
      <c r="T86" s="80"/>
      <c r="U86" s="80"/>
      <c r="V86" s="80"/>
      <c r="W86" s="80"/>
      <c r="X86" s="80"/>
      <c r="Y86" s="80"/>
      <c r="Z86" s="78"/>
    </row>
    <row r="87" spans="1:27" ht="20.100000000000001" customHeight="1" x14ac:dyDescent="0.15">
      <c r="A87" s="87">
        <f>IFERROR(IF(OR(AND($I63="する",NOT(IFERROR(SEARCH("@",$I87),0)&gt;0)),AND($I63="しない",NOT(ISBLANK($I87)))),1001,0),3)</f>
        <v>0</v>
      </c>
      <c r="B87" s="55"/>
      <c r="C87" s="82"/>
      <c r="D87" s="74">
        <v>11</v>
      </c>
      <c r="E87" s="50" t="s">
        <v>100</v>
      </c>
      <c r="I87" s="11"/>
      <c r="J87" s="11"/>
      <c r="K87" s="11"/>
      <c r="L87" s="11"/>
      <c r="M87" s="11"/>
      <c r="N87" s="11"/>
      <c r="O87" s="11"/>
      <c r="P87" s="11"/>
      <c r="Q87" s="13"/>
      <c r="R87" s="11"/>
      <c r="S87" s="11"/>
      <c r="T87" s="11"/>
      <c r="U87" s="11"/>
      <c r="V87" s="11"/>
      <c r="W87" s="11"/>
      <c r="X87" s="11"/>
      <c r="Y87" s="11"/>
      <c r="Z87" s="78"/>
    </row>
    <row r="88" spans="1:27" ht="20.100000000000001" customHeight="1" x14ac:dyDescent="0.15">
      <c r="A88" s="55"/>
      <c r="B88" s="55"/>
      <c r="C88" s="82"/>
      <c r="D88" s="74"/>
      <c r="I88" s="76"/>
      <c r="J88" s="88" t="s">
        <v>183</v>
      </c>
      <c r="K88" s="106"/>
      <c r="L88" s="80"/>
      <c r="M88" s="80"/>
      <c r="N88" s="80"/>
      <c r="O88" s="80"/>
      <c r="P88" s="80"/>
      <c r="Q88" s="107"/>
      <c r="R88" s="80"/>
      <c r="S88" s="80"/>
      <c r="T88" s="80"/>
      <c r="U88" s="80"/>
      <c r="V88" s="80"/>
      <c r="W88" s="80"/>
      <c r="X88" s="80"/>
      <c r="Y88" s="80"/>
      <c r="Z88" s="79"/>
      <c r="AA88" s="91"/>
    </row>
    <row r="89" spans="1:27" ht="20.100000000000001" customHeight="1" x14ac:dyDescent="0.15">
      <c r="A89" s="55"/>
      <c r="B89" s="55"/>
      <c r="C89" s="94"/>
      <c r="D89" s="95"/>
      <c r="E89" s="95"/>
      <c r="F89" s="95"/>
      <c r="G89" s="95"/>
      <c r="H89" s="95"/>
      <c r="I89" s="108"/>
      <c r="J89" s="109"/>
      <c r="K89" s="110"/>
      <c r="L89" s="109"/>
      <c r="M89" s="109"/>
      <c r="N89" s="109"/>
      <c r="O89" s="109"/>
      <c r="P89" s="109"/>
      <c r="Q89" s="111"/>
      <c r="R89" s="109"/>
      <c r="S89" s="109"/>
      <c r="T89" s="109"/>
      <c r="U89" s="109"/>
      <c r="V89" s="109"/>
      <c r="W89" s="109"/>
      <c r="X89" s="109"/>
      <c r="Y89" s="109"/>
      <c r="Z89" s="95"/>
      <c r="AA89" s="91"/>
    </row>
    <row r="90" spans="1:27" ht="20.100000000000001" customHeight="1" x14ac:dyDescent="0.15">
      <c r="A90" s="55"/>
      <c r="B90" s="55"/>
      <c r="C90" s="79"/>
      <c r="D90" s="79"/>
      <c r="E90" s="79"/>
      <c r="F90" s="79"/>
      <c r="G90" s="79"/>
      <c r="H90" s="79"/>
      <c r="I90" s="99"/>
      <c r="J90" s="79"/>
      <c r="K90" s="112"/>
      <c r="L90" s="79"/>
      <c r="M90" s="79"/>
      <c r="N90" s="79"/>
      <c r="O90" s="79"/>
      <c r="P90" s="79"/>
      <c r="Q90" s="79"/>
      <c r="R90" s="79"/>
      <c r="S90" s="79"/>
      <c r="T90" s="79"/>
      <c r="U90" s="79"/>
      <c r="V90" s="79"/>
      <c r="W90" s="79"/>
      <c r="X90" s="79"/>
      <c r="Y90" s="79"/>
      <c r="Z90" s="79"/>
    </row>
    <row r="91" spans="1:27" ht="15.75" hidden="1" customHeight="1" x14ac:dyDescent="0.15">
      <c r="A91" s="55"/>
      <c r="B91" s="55"/>
      <c r="C91" s="79"/>
      <c r="D91" s="79"/>
      <c r="E91" s="79"/>
      <c r="F91" s="79"/>
      <c r="G91" s="79"/>
      <c r="H91" s="79"/>
      <c r="I91" s="99"/>
      <c r="J91" s="79"/>
      <c r="K91" s="112"/>
      <c r="L91" s="79"/>
      <c r="M91" s="79"/>
      <c r="N91" s="79"/>
      <c r="O91" s="79"/>
      <c r="P91" s="79"/>
      <c r="Q91" s="79"/>
      <c r="R91" s="79"/>
      <c r="S91" s="79"/>
      <c r="T91" s="79"/>
      <c r="U91" s="79"/>
      <c r="V91" s="79"/>
      <c r="W91" s="79"/>
      <c r="X91" s="79"/>
      <c r="Y91" s="79"/>
      <c r="Z91" s="79"/>
    </row>
    <row r="92" spans="1:27" ht="15.75" hidden="1" customHeight="1" x14ac:dyDescent="0.15">
      <c r="A92" s="55"/>
      <c r="B92" s="55"/>
      <c r="C92" s="79"/>
      <c r="D92" s="79"/>
      <c r="E92" s="79"/>
      <c r="F92" s="79"/>
      <c r="G92" s="79"/>
      <c r="H92" s="79"/>
      <c r="I92" s="99"/>
      <c r="J92" s="79"/>
      <c r="K92" s="112"/>
      <c r="L92" s="79"/>
      <c r="M92" s="79"/>
      <c r="N92" s="79"/>
      <c r="O92" s="79"/>
      <c r="P92" s="79"/>
      <c r="Q92" s="79"/>
      <c r="R92" s="79"/>
      <c r="S92" s="79"/>
      <c r="T92" s="79"/>
      <c r="U92" s="79"/>
      <c r="V92" s="79"/>
      <c r="W92" s="79"/>
      <c r="X92" s="79"/>
      <c r="Y92" s="79"/>
      <c r="Z92" s="79"/>
    </row>
    <row r="93" spans="1:27" ht="15.75" hidden="1" customHeight="1" x14ac:dyDescent="0.15">
      <c r="A93" s="55"/>
      <c r="B93" s="55"/>
      <c r="C93" s="79"/>
      <c r="D93" s="79"/>
      <c r="E93" s="79"/>
      <c r="F93" s="79"/>
      <c r="G93" s="79"/>
      <c r="H93" s="79"/>
      <c r="I93" s="99"/>
      <c r="J93" s="79"/>
      <c r="K93" s="112"/>
      <c r="L93" s="79"/>
      <c r="M93" s="79"/>
      <c r="N93" s="79"/>
      <c r="O93" s="79"/>
      <c r="P93" s="79"/>
      <c r="Q93" s="79"/>
      <c r="R93" s="79"/>
      <c r="S93" s="79"/>
      <c r="T93" s="79"/>
      <c r="U93" s="79"/>
      <c r="V93" s="79"/>
      <c r="W93" s="79"/>
      <c r="X93" s="79"/>
      <c r="Y93" s="79"/>
      <c r="Z93" s="79"/>
    </row>
    <row r="94" spans="1:27" ht="15.75" hidden="1" customHeight="1" x14ac:dyDescent="0.15">
      <c r="A94" s="55"/>
      <c r="B94" s="55"/>
      <c r="C94" s="79"/>
      <c r="D94" s="79"/>
      <c r="E94" s="79"/>
      <c r="F94" s="79"/>
      <c r="G94" s="79"/>
      <c r="H94" s="79"/>
      <c r="I94" s="99"/>
      <c r="J94" s="79"/>
      <c r="K94" s="112"/>
      <c r="L94" s="79"/>
      <c r="M94" s="79"/>
      <c r="N94" s="79"/>
      <c r="O94" s="79"/>
      <c r="P94" s="79"/>
      <c r="Q94" s="79"/>
      <c r="R94" s="79"/>
      <c r="S94" s="79"/>
      <c r="T94" s="79"/>
      <c r="U94" s="79"/>
      <c r="V94" s="79"/>
      <c r="W94" s="79"/>
      <c r="X94" s="79"/>
      <c r="Y94" s="79"/>
      <c r="Z94" s="79"/>
    </row>
    <row r="95" spans="1:27" ht="15.75" hidden="1" customHeight="1" x14ac:dyDescent="0.15">
      <c r="A95" s="55"/>
      <c r="B95" s="55"/>
      <c r="C95" s="79"/>
      <c r="D95" s="79"/>
      <c r="E95" s="79"/>
      <c r="F95" s="79"/>
      <c r="G95" s="79"/>
      <c r="H95" s="79"/>
      <c r="I95" s="99"/>
      <c r="J95" s="79"/>
      <c r="K95" s="112"/>
      <c r="L95" s="79"/>
      <c r="M95" s="79"/>
      <c r="N95" s="79"/>
      <c r="O95" s="79"/>
      <c r="P95" s="79"/>
      <c r="Q95" s="79"/>
      <c r="R95" s="79"/>
      <c r="S95" s="79"/>
      <c r="T95" s="79"/>
      <c r="U95" s="79"/>
      <c r="V95" s="79"/>
      <c r="W95" s="79"/>
      <c r="X95" s="79"/>
      <c r="Y95" s="79"/>
      <c r="Z95" s="79"/>
    </row>
    <row r="96" spans="1:27" ht="15.75" hidden="1" customHeight="1" x14ac:dyDescent="0.15">
      <c r="A96" s="55"/>
      <c r="B96" s="55"/>
      <c r="C96" s="79"/>
      <c r="D96" s="79"/>
      <c r="E96" s="79"/>
      <c r="F96" s="79"/>
      <c r="G96" s="79"/>
      <c r="H96" s="79"/>
      <c r="I96" s="99"/>
      <c r="J96" s="79"/>
      <c r="K96" s="112"/>
      <c r="L96" s="79"/>
      <c r="M96" s="79"/>
      <c r="N96" s="79"/>
      <c r="O96" s="79"/>
      <c r="P96" s="79"/>
      <c r="Q96" s="79"/>
      <c r="R96" s="79"/>
      <c r="S96" s="79"/>
      <c r="T96" s="79"/>
      <c r="U96" s="79"/>
      <c r="V96" s="79"/>
      <c r="W96" s="79"/>
      <c r="X96" s="79"/>
      <c r="Y96" s="79"/>
      <c r="Z96" s="79"/>
    </row>
    <row r="97" spans="1:26" ht="15.75" hidden="1" customHeight="1" x14ac:dyDescent="0.15">
      <c r="A97" s="55"/>
      <c r="B97" s="55"/>
      <c r="C97" s="79"/>
      <c r="D97" s="79"/>
      <c r="E97" s="79"/>
      <c r="F97" s="79"/>
      <c r="G97" s="79"/>
      <c r="H97" s="79"/>
      <c r="I97" s="99"/>
      <c r="J97" s="79"/>
      <c r="K97" s="112"/>
      <c r="L97" s="79"/>
      <c r="M97" s="79"/>
      <c r="N97" s="79"/>
      <c r="O97" s="79"/>
      <c r="P97" s="79"/>
      <c r="Q97" s="79"/>
      <c r="R97" s="79"/>
      <c r="S97" s="79"/>
      <c r="T97" s="79"/>
      <c r="U97" s="79"/>
      <c r="V97" s="79"/>
      <c r="W97" s="79"/>
      <c r="X97" s="79"/>
      <c r="Y97" s="79"/>
      <c r="Z97" s="79"/>
    </row>
    <row r="98" spans="1:26" ht="15.75" hidden="1" customHeight="1" x14ac:dyDescent="0.15">
      <c r="A98" s="55"/>
      <c r="B98" s="55"/>
      <c r="C98" s="79"/>
      <c r="D98" s="79"/>
      <c r="E98" s="79"/>
      <c r="F98" s="79"/>
      <c r="G98" s="79"/>
      <c r="H98" s="79"/>
      <c r="I98" s="99"/>
      <c r="J98" s="79"/>
      <c r="K98" s="112"/>
      <c r="L98" s="79"/>
      <c r="M98" s="79"/>
      <c r="N98" s="79"/>
      <c r="O98" s="79"/>
      <c r="P98" s="79"/>
      <c r="Q98" s="79"/>
      <c r="R98" s="79"/>
      <c r="S98" s="79"/>
      <c r="T98" s="79"/>
      <c r="U98" s="79"/>
      <c r="V98" s="79"/>
      <c r="W98" s="79"/>
      <c r="X98" s="79"/>
      <c r="Y98" s="79"/>
      <c r="Z98" s="79"/>
    </row>
    <row r="99" spans="1:26" ht="15.75" hidden="1" customHeight="1" x14ac:dyDescent="0.15">
      <c r="A99" s="55"/>
      <c r="B99" s="55"/>
      <c r="C99" s="79"/>
      <c r="D99" s="79"/>
      <c r="E99" s="79"/>
      <c r="F99" s="79"/>
      <c r="G99" s="79"/>
      <c r="H99" s="79"/>
      <c r="I99" s="99"/>
      <c r="J99" s="79"/>
      <c r="K99" s="112"/>
      <c r="L99" s="79"/>
      <c r="M99" s="79"/>
      <c r="N99" s="79"/>
      <c r="O99" s="79"/>
      <c r="P99" s="79"/>
      <c r="Q99" s="79"/>
      <c r="R99" s="79"/>
      <c r="S99" s="79"/>
      <c r="T99" s="79"/>
      <c r="U99" s="79"/>
      <c r="V99" s="79"/>
      <c r="W99" s="79"/>
      <c r="X99" s="79"/>
      <c r="Y99" s="79"/>
      <c r="Z99" s="79"/>
    </row>
    <row r="100" spans="1:26" ht="15.75" hidden="1" customHeight="1" x14ac:dyDescent="0.15">
      <c r="A100" s="55"/>
      <c r="B100" s="55"/>
      <c r="C100" s="79"/>
      <c r="D100" s="79"/>
      <c r="E100" s="79"/>
      <c r="F100" s="79"/>
      <c r="G100" s="79"/>
      <c r="H100" s="79"/>
      <c r="I100" s="99"/>
      <c r="J100" s="79"/>
      <c r="K100" s="112"/>
      <c r="L100" s="79"/>
      <c r="M100" s="79"/>
      <c r="N100" s="79"/>
      <c r="O100" s="79"/>
      <c r="P100" s="79"/>
      <c r="Q100" s="79"/>
      <c r="R100" s="79"/>
      <c r="S100" s="79"/>
      <c r="T100" s="79"/>
      <c r="U100" s="79"/>
      <c r="V100" s="79"/>
      <c r="W100" s="79"/>
      <c r="X100" s="79"/>
      <c r="Y100" s="79"/>
      <c r="Z100" s="79"/>
    </row>
    <row r="101" spans="1:26" ht="15.75" hidden="1" customHeight="1" x14ac:dyDescent="0.15">
      <c r="A101" s="55"/>
      <c r="B101" s="55"/>
      <c r="C101" s="79"/>
      <c r="D101" s="79"/>
      <c r="E101" s="79"/>
      <c r="F101" s="79"/>
      <c r="G101" s="79"/>
      <c r="H101" s="79"/>
      <c r="I101" s="99"/>
      <c r="J101" s="79"/>
      <c r="K101" s="112"/>
      <c r="L101" s="79"/>
      <c r="M101" s="79"/>
      <c r="N101" s="79"/>
      <c r="O101" s="79"/>
      <c r="P101" s="79"/>
      <c r="Q101" s="79"/>
      <c r="R101" s="79"/>
      <c r="S101" s="79"/>
      <c r="T101" s="79"/>
      <c r="U101" s="79"/>
      <c r="V101" s="79"/>
      <c r="W101" s="79"/>
      <c r="X101" s="79"/>
      <c r="Y101" s="79"/>
      <c r="Z101" s="79"/>
    </row>
    <row r="102" spans="1:26" ht="15.75" hidden="1" customHeight="1" x14ac:dyDescent="0.15">
      <c r="A102" s="55"/>
      <c r="B102" s="55"/>
      <c r="C102" s="79"/>
      <c r="D102" s="79"/>
      <c r="E102" s="79"/>
      <c r="F102" s="79"/>
      <c r="G102" s="79"/>
      <c r="H102" s="79"/>
      <c r="I102" s="99"/>
      <c r="J102" s="79"/>
      <c r="K102" s="112"/>
      <c r="L102" s="79"/>
      <c r="M102" s="79"/>
      <c r="N102" s="79"/>
      <c r="O102" s="79"/>
      <c r="P102" s="79"/>
      <c r="Q102" s="79"/>
      <c r="R102" s="79"/>
      <c r="S102" s="79"/>
      <c r="T102" s="79"/>
      <c r="U102" s="79"/>
      <c r="V102" s="79"/>
      <c r="W102" s="79"/>
      <c r="X102" s="79"/>
      <c r="Y102" s="79"/>
      <c r="Z102" s="79"/>
    </row>
    <row r="103" spans="1:26" ht="15.75" hidden="1" customHeight="1" x14ac:dyDescent="0.15">
      <c r="A103" s="55"/>
      <c r="B103" s="55"/>
      <c r="C103" s="79"/>
      <c r="D103" s="79"/>
      <c r="E103" s="79"/>
      <c r="F103" s="79"/>
      <c r="G103" s="79"/>
      <c r="H103" s="79"/>
      <c r="I103" s="99"/>
      <c r="J103" s="79"/>
      <c r="K103" s="112"/>
      <c r="L103" s="79"/>
      <c r="M103" s="79"/>
      <c r="N103" s="79"/>
      <c r="O103" s="79"/>
      <c r="P103" s="79"/>
      <c r="Q103" s="79"/>
      <c r="R103" s="79"/>
      <c r="S103" s="79"/>
      <c r="T103" s="79"/>
      <c r="U103" s="79"/>
      <c r="V103" s="79"/>
      <c r="W103" s="79"/>
      <c r="X103" s="79"/>
      <c r="Y103" s="79"/>
      <c r="Z103" s="79"/>
    </row>
    <row r="104" spans="1:26" ht="15.75" hidden="1" customHeight="1" x14ac:dyDescent="0.15">
      <c r="A104" s="55"/>
      <c r="B104" s="55"/>
      <c r="C104" s="79"/>
      <c r="D104" s="79"/>
      <c r="E104" s="79"/>
      <c r="F104" s="79"/>
      <c r="G104" s="79"/>
      <c r="H104" s="79"/>
      <c r="I104" s="99"/>
      <c r="J104" s="79"/>
      <c r="K104" s="112"/>
      <c r="L104" s="79"/>
      <c r="M104" s="79"/>
      <c r="N104" s="79"/>
      <c r="O104" s="79"/>
      <c r="P104" s="79"/>
      <c r="Q104" s="79"/>
      <c r="R104" s="79"/>
      <c r="S104" s="79"/>
      <c r="T104" s="79"/>
      <c r="U104" s="79"/>
      <c r="V104" s="79"/>
      <c r="W104" s="79"/>
      <c r="X104" s="79"/>
      <c r="Y104" s="79"/>
      <c r="Z104" s="79"/>
    </row>
    <row r="105" spans="1:26" ht="15.75" hidden="1" customHeight="1" x14ac:dyDescent="0.15">
      <c r="A105" s="55"/>
      <c r="B105" s="55"/>
      <c r="C105" s="79"/>
      <c r="D105" s="79"/>
      <c r="E105" s="79"/>
      <c r="F105" s="79"/>
      <c r="G105" s="79"/>
      <c r="H105" s="79"/>
      <c r="I105" s="99"/>
      <c r="J105" s="79"/>
      <c r="K105" s="112"/>
      <c r="L105" s="79"/>
      <c r="M105" s="79"/>
      <c r="N105" s="79"/>
      <c r="O105" s="79"/>
      <c r="P105" s="79"/>
      <c r="Q105" s="79"/>
      <c r="R105" s="79"/>
      <c r="S105" s="79"/>
      <c r="T105" s="79"/>
      <c r="U105" s="79"/>
      <c r="V105" s="79"/>
      <c r="W105" s="79"/>
      <c r="X105" s="79"/>
      <c r="Y105" s="79"/>
      <c r="Z105" s="79"/>
    </row>
    <row r="106" spans="1:26" ht="15.75" hidden="1" customHeight="1" x14ac:dyDescent="0.15">
      <c r="A106" s="55"/>
      <c r="B106" s="55"/>
      <c r="C106" s="79"/>
      <c r="D106" s="79"/>
      <c r="E106" s="79"/>
      <c r="F106" s="79"/>
      <c r="G106" s="79"/>
      <c r="H106" s="79"/>
      <c r="I106" s="99"/>
      <c r="J106" s="79"/>
      <c r="K106" s="112"/>
      <c r="L106" s="79"/>
      <c r="M106" s="79"/>
      <c r="N106" s="79"/>
      <c r="O106" s="79"/>
      <c r="P106" s="79"/>
      <c r="Q106" s="79"/>
      <c r="R106" s="79"/>
      <c r="S106" s="79"/>
      <c r="T106" s="79"/>
      <c r="U106" s="79"/>
      <c r="V106" s="79"/>
      <c r="W106" s="79"/>
      <c r="X106" s="79"/>
      <c r="Y106" s="79"/>
      <c r="Z106" s="79"/>
    </row>
    <row r="107" spans="1:26" ht="15.75" hidden="1" customHeight="1" x14ac:dyDescent="0.15">
      <c r="A107" s="55"/>
      <c r="B107" s="55"/>
      <c r="C107" s="79"/>
      <c r="D107" s="79"/>
      <c r="E107" s="79"/>
      <c r="F107" s="79"/>
      <c r="G107" s="79"/>
      <c r="H107" s="79"/>
      <c r="I107" s="99"/>
      <c r="J107" s="79"/>
      <c r="K107" s="112"/>
      <c r="L107" s="79"/>
      <c r="M107" s="79"/>
      <c r="N107" s="79"/>
      <c r="O107" s="79"/>
      <c r="P107" s="79"/>
      <c r="Q107" s="79"/>
      <c r="R107" s="79"/>
      <c r="S107" s="79"/>
      <c r="T107" s="79"/>
      <c r="U107" s="79"/>
      <c r="V107" s="79"/>
      <c r="W107" s="79"/>
      <c r="X107" s="79"/>
      <c r="Y107" s="79"/>
      <c r="Z107" s="79"/>
    </row>
    <row r="108" spans="1:26" ht="19.899999999999999" customHeight="1" x14ac:dyDescent="0.15">
      <c r="A108" s="55"/>
      <c r="B108" s="55"/>
      <c r="C108" s="79"/>
      <c r="D108" s="79"/>
      <c r="E108" s="79"/>
      <c r="F108" s="79"/>
      <c r="G108" s="79"/>
      <c r="H108" s="79"/>
      <c r="I108" s="99"/>
      <c r="J108" s="100"/>
      <c r="K108" s="100"/>
      <c r="L108" s="100"/>
      <c r="M108" s="100"/>
      <c r="N108" s="100"/>
      <c r="O108" s="100"/>
      <c r="P108" s="100"/>
      <c r="Q108" s="100"/>
      <c r="R108" s="100"/>
      <c r="S108" s="100"/>
      <c r="T108" s="100"/>
      <c r="U108" s="100"/>
      <c r="V108" s="100"/>
      <c r="W108" s="100"/>
      <c r="X108" s="100"/>
      <c r="Y108" s="100"/>
      <c r="Z108" s="79"/>
    </row>
    <row r="109" spans="1:26" ht="20.100000000000001" customHeight="1" x14ac:dyDescent="0.15">
      <c r="A109" s="55"/>
      <c r="B109" s="55"/>
      <c r="C109" s="66" t="s">
        <v>165</v>
      </c>
      <c r="D109" s="67"/>
      <c r="E109" s="67"/>
      <c r="F109" s="67"/>
      <c r="G109" s="67"/>
      <c r="H109" s="68"/>
      <c r="I109" s="113"/>
      <c r="J109" s="114"/>
      <c r="K109" s="114"/>
      <c r="L109" s="114"/>
    </row>
    <row r="110" spans="1:26" ht="20.100000000000001" customHeight="1" x14ac:dyDescent="0.15">
      <c r="A110" s="55"/>
      <c r="B110" s="55"/>
      <c r="C110" s="69"/>
      <c r="D110" s="103"/>
      <c r="E110" s="103"/>
      <c r="F110" s="103"/>
      <c r="G110" s="103"/>
      <c r="H110" s="103"/>
      <c r="I110" s="103"/>
      <c r="J110" s="103"/>
      <c r="K110" s="103"/>
      <c r="L110" s="103"/>
      <c r="M110" s="71"/>
      <c r="N110" s="71"/>
      <c r="O110" s="71"/>
      <c r="P110" s="71"/>
      <c r="Q110" s="115"/>
      <c r="R110" s="71"/>
      <c r="S110" s="71"/>
      <c r="T110" s="71"/>
      <c r="U110" s="71"/>
      <c r="V110" s="71"/>
      <c r="W110" s="71"/>
      <c r="X110" s="71"/>
      <c r="Y110" s="115"/>
      <c r="Z110" s="116"/>
    </row>
    <row r="111" spans="1:26" ht="20.100000000000001" customHeight="1" x14ac:dyDescent="0.15">
      <c r="A111" s="55">
        <f>IFERROR(IF(TRIM($I111)="",1001,0),3)</f>
        <v>1001</v>
      </c>
      <c r="B111" s="55"/>
      <c r="C111" s="73"/>
      <c r="D111" s="74">
        <v>1</v>
      </c>
      <c r="E111" s="50" t="s">
        <v>189</v>
      </c>
      <c r="I111" s="11"/>
      <c r="J111" s="24"/>
      <c r="K111" s="24"/>
      <c r="L111" s="24"/>
      <c r="M111" s="24"/>
      <c r="N111" s="79"/>
      <c r="O111" s="79"/>
      <c r="P111" s="79"/>
      <c r="Q111" s="79"/>
      <c r="R111" s="79"/>
      <c r="S111" s="79"/>
      <c r="T111" s="79"/>
      <c r="U111" s="79"/>
      <c r="V111" s="79"/>
      <c r="W111" s="79"/>
      <c r="X111" s="79"/>
      <c r="Y111" s="79"/>
      <c r="Z111" s="78"/>
    </row>
    <row r="112" spans="1:26" ht="19.899999999999999" customHeight="1" x14ac:dyDescent="0.15">
      <c r="A112" s="55"/>
      <c r="B112" s="55"/>
      <c r="C112" s="82"/>
      <c r="D112" s="79"/>
      <c r="E112" s="79"/>
      <c r="F112" s="79"/>
      <c r="G112" s="79"/>
      <c r="H112" s="79"/>
      <c r="I112" s="76"/>
      <c r="J112" s="117" t="s">
        <v>176</v>
      </c>
      <c r="K112" s="117"/>
      <c r="L112" s="117"/>
      <c r="M112" s="117"/>
      <c r="N112" s="117"/>
      <c r="O112" s="117"/>
      <c r="P112" s="117"/>
      <c r="Q112" s="117"/>
      <c r="R112" s="117"/>
      <c r="S112" s="117"/>
      <c r="T112" s="117"/>
      <c r="U112" s="117"/>
      <c r="V112" s="117"/>
      <c r="W112" s="117"/>
      <c r="X112" s="117"/>
      <c r="Y112" s="117"/>
      <c r="Z112" s="78"/>
    </row>
    <row r="113" spans="1:27" ht="20.100000000000001" customHeight="1" x14ac:dyDescent="0.15">
      <c r="A113" s="55"/>
      <c r="B113" s="55"/>
      <c r="C113" s="73"/>
      <c r="D113" s="74">
        <v>2</v>
      </c>
      <c r="E113" s="50" t="s">
        <v>117</v>
      </c>
      <c r="I113" s="14"/>
      <c r="J113" s="14"/>
      <c r="K113" s="14"/>
      <c r="L113" s="14"/>
      <c r="M113" s="14"/>
      <c r="N113" s="79" t="s">
        <v>118</v>
      </c>
      <c r="O113" s="79"/>
      <c r="P113" s="79"/>
      <c r="Q113" s="79"/>
      <c r="R113" s="79"/>
      <c r="S113" s="79"/>
      <c r="T113" s="79"/>
      <c r="U113" s="79"/>
      <c r="V113" s="79"/>
      <c r="W113" s="79"/>
      <c r="X113" s="79"/>
      <c r="Y113" s="79"/>
      <c r="Z113" s="78"/>
    </row>
    <row r="114" spans="1:27" ht="20.100000000000001" customHeight="1" x14ac:dyDescent="0.15">
      <c r="A114" s="55"/>
      <c r="B114" s="55"/>
      <c r="C114" s="82"/>
      <c r="D114" s="79"/>
      <c r="E114" s="79"/>
      <c r="F114" s="79"/>
      <c r="G114" s="79"/>
      <c r="H114" s="79"/>
      <c r="I114" s="76"/>
      <c r="J114" s="81" t="s">
        <v>157</v>
      </c>
      <c r="K114" s="81"/>
      <c r="L114" s="81"/>
      <c r="M114" s="81"/>
      <c r="N114" s="81"/>
      <c r="O114" s="81"/>
      <c r="P114" s="81"/>
      <c r="Q114" s="81"/>
      <c r="R114" s="81"/>
      <c r="S114" s="81"/>
      <c r="T114" s="81"/>
      <c r="U114" s="81"/>
      <c r="V114" s="81"/>
      <c r="W114" s="81"/>
      <c r="X114" s="81"/>
      <c r="Y114" s="81"/>
      <c r="Z114" s="78"/>
    </row>
    <row r="115" spans="1:27" ht="20.100000000000001" customHeight="1" x14ac:dyDescent="0.15">
      <c r="A115" s="55">
        <f>IFERROR(IF(TRIM($I115)="",1001,0),3)</f>
        <v>1001</v>
      </c>
      <c r="B115" s="55"/>
      <c r="C115" s="73"/>
      <c r="D115" s="74">
        <v>3</v>
      </c>
      <c r="E115" s="50" t="s">
        <v>119</v>
      </c>
      <c r="I115" s="14"/>
      <c r="J115" s="14"/>
      <c r="K115" s="14"/>
      <c r="L115" s="14"/>
      <c r="M115" s="14"/>
      <c r="N115" s="79"/>
      <c r="O115" s="79"/>
      <c r="P115" s="79"/>
      <c r="Q115" s="79"/>
      <c r="R115" s="79"/>
      <c r="S115" s="79"/>
      <c r="T115" s="79"/>
      <c r="U115" s="79"/>
      <c r="V115" s="79"/>
      <c r="W115" s="79"/>
      <c r="X115" s="79"/>
      <c r="Y115" s="79"/>
      <c r="Z115" s="78"/>
    </row>
    <row r="116" spans="1:27" ht="30" customHeight="1" x14ac:dyDescent="0.15">
      <c r="A116" s="55"/>
      <c r="B116" s="55"/>
      <c r="C116" s="82"/>
      <c r="D116" s="79"/>
      <c r="E116" s="79"/>
      <c r="F116" s="79"/>
      <c r="G116" s="79"/>
      <c r="H116" s="79"/>
      <c r="I116" s="76"/>
      <c r="J116" s="118" t="s">
        <v>174</v>
      </c>
      <c r="K116" s="118"/>
      <c r="L116" s="118"/>
      <c r="M116" s="118"/>
      <c r="N116" s="118"/>
      <c r="O116" s="118"/>
      <c r="P116" s="118"/>
      <c r="Q116" s="118"/>
      <c r="R116" s="118"/>
      <c r="S116" s="118"/>
      <c r="T116" s="118"/>
      <c r="U116" s="118"/>
      <c r="V116" s="118"/>
      <c r="W116" s="118"/>
      <c r="X116" s="118"/>
      <c r="Y116" s="118"/>
      <c r="Z116" s="78"/>
    </row>
    <row r="117" spans="1:27" ht="20.100000000000001" customHeight="1" x14ac:dyDescent="0.15">
      <c r="A117" s="55">
        <f>IFERROR(IF(TRIM($I117)="",1001,0),3)</f>
        <v>1001</v>
      </c>
      <c r="B117" s="55"/>
      <c r="C117" s="73"/>
      <c r="D117" s="74">
        <v>4</v>
      </c>
      <c r="E117" s="50" t="s">
        <v>5</v>
      </c>
      <c r="I117" s="14"/>
      <c r="J117" s="14"/>
      <c r="K117" s="14"/>
      <c r="L117" s="14"/>
      <c r="M117" s="14"/>
      <c r="N117" s="79" t="s">
        <v>6</v>
      </c>
      <c r="O117" s="79"/>
      <c r="P117" s="79"/>
      <c r="Q117" s="79"/>
      <c r="R117" s="79"/>
      <c r="S117" s="79"/>
      <c r="T117" s="79"/>
      <c r="U117" s="79"/>
      <c r="V117" s="79"/>
      <c r="W117" s="79"/>
      <c r="X117" s="79"/>
      <c r="Y117" s="79"/>
      <c r="Z117" s="78"/>
    </row>
    <row r="118" spans="1:27" ht="19.899999999999999" customHeight="1" x14ac:dyDescent="0.15">
      <c r="A118" s="55"/>
      <c r="B118" s="55"/>
      <c r="C118" s="82"/>
      <c r="D118" s="79"/>
      <c r="E118" s="79"/>
      <c r="F118" s="79"/>
      <c r="G118" s="79"/>
      <c r="H118" s="79"/>
      <c r="I118" s="76"/>
      <c r="J118" s="81" t="s">
        <v>159</v>
      </c>
      <c r="K118" s="81"/>
      <c r="L118" s="81"/>
      <c r="M118" s="81"/>
      <c r="N118" s="81"/>
      <c r="O118" s="81"/>
      <c r="P118" s="81"/>
      <c r="Q118" s="81"/>
      <c r="R118" s="81"/>
      <c r="S118" s="81"/>
      <c r="T118" s="81"/>
      <c r="U118" s="81"/>
      <c r="V118" s="81"/>
      <c r="W118" s="81"/>
      <c r="X118" s="81"/>
      <c r="Y118" s="81"/>
      <c r="Z118" s="78"/>
    </row>
    <row r="119" spans="1:27" ht="20.100000000000001" customHeight="1" x14ac:dyDescent="0.15">
      <c r="A119" s="55"/>
      <c r="B119" s="55"/>
      <c r="C119" s="73"/>
      <c r="D119" s="74">
        <v>5</v>
      </c>
      <c r="E119" s="50" t="s">
        <v>96</v>
      </c>
      <c r="I119" s="38"/>
      <c r="J119" s="24"/>
      <c r="K119" s="24"/>
      <c r="L119" s="24"/>
      <c r="M119" s="24"/>
      <c r="N119" s="79"/>
      <c r="O119" s="79"/>
      <c r="P119" s="79"/>
      <c r="Q119" s="79"/>
      <c r="R119" s="79"/>
      <c r="S119" s="79"/>
      <c r="T119" s="79"/>
      <c r="U119" s="79"/>
      <c r="V119" s="79"/>
      <c r="W119" s="79"/>
      <c r="X119" s="79"/>
      <c r="Y119" s="79"/>
      <c r="Z119" s="78"/>
    </row>
    <row r="120" spans="1:27" ht="30" customHeight="1" x14ac:dyDescent="0.15">
      <c r="A120" s="55"/>
      <c r="B120" s="55"/>
      <c r="C120" s="82"/>
      <c r="D120" s="79"/>
      <c r="E120" s="79"/>
      <c r="F120" s="79"/>
      <c r="G120" s="79"/>
      <c r="H120" s="79"/>
      <c r="I120" s="76"/>
      <c r="J120" s="119" t="str">
        <f>日付例&amp;"　履歴事項全部証明書記載の設立年月日を入力してください。個人の場合や設立日が1900/3/31以前の場合は、入力不要です。"</f>
        <v>例)2024/4/1、R6/4/1　履歴事項全部証明書記載の設立年月日を入力してください。個人の場合や設立日が1900/3/31以前の場合は、入力不要です。</v>
      </c>
      <c r="K120" s="119"/>
      <c r="L120" s="119"/>
      <c r="M120" s="119"/>
      <c r="N120" s="119"/>
      <c r="O120" s="119"/>
      <c r="P120" s="119"/>
      <c r="Q120" s="119"/>
      <c r="R120" s="119"/>
      <c r="S120" s="119"/>
      <c r="T120" s="119"/>
      <c r="U120" s="119"/>
      <c r="V120" s="119"/>
      <c r="W120" s="119"/>
      <c r="X120" s="119"/>
      <c r="Y120" s="119"/>
      <c r="Z120" s="78"/>
    </row>
    <row r="121" spans="1:27" ht="20.100000000000001" customHeight="1" x14ac:dyDescent="0.15">
      <c r="A121" s="55">
        <f>IFERROR(IF(TRIM($I121)="",1001,0),3)</f>
        <v>1001</v>
      </c>
      <c r="B121" s="55"/>
      <c r="C121" s="73"/>
      <c r="D121" s="74">
        <v>6</v>
      </c>
      <c r="E121" s="50" t="s">
        <v>123</v>
      </c>
      <c r="I121" s="11"/>
      <c r="J121" s="24"/>
      <c r="K121" s="24"/>
      <c r="L121" s="24"/>
      <c r="M121" s="24"/>
      <c r="N121" s="79"/>
      <c r="O121" s="79"/>
      <c r="P121" s="79"/>
      <c r="Q121" s="79"/>
      <c r="R121" s="79"/>
      <c r="S121" s="79"/>
      <c r="T121" s="79"/>
      <c r="U121" s="79"/>
      <c r="V121" s="79"/>
      <c r="W121" s="79"/>
      <c r="X121" s="79"/>
      <c r="Y121" s="79"/>
      <c r="Z121" s="78"/>
    </row>
    <row r="122" spans="1:27" ht="19.899999999999999" customHeight="1" x14ac:dyDescent="0.15">
      <c r="A122" s="55"/>
      <c r="B122" s="55"/>
      <c r="C122" s="82"/>
      <c r="D122" s="79"/>
      <c r="E122" s="79"/>
      <c r="F122" s="79"/>
      <c r="G122" s="79"/>
      <c r="H122" s="79"/>
      <c r="I122" s="76"/>
      <c r="J122" s="81" t="s">
        <v>162</v>
      </c>
      <c r="K122" s="81"/>
      <c r="L122" s="81"/>
      <c r="M122" s="81"/>
      <c r="N122" s="81"/>
      <c r="O122" s="81"/>
      <c r="P122" s="81"/>
      <c r="Q122" s="81"/>
      <c r="R122" s="81"/>
      <c r="S122" s="81"/>
      <c r="T122" s="81"/>
      <c r="U122" s="81"/>
      <c r="V122" s="81"/>
      <c r="W122" s="81"/>
      <c r="X122" s="81"/>
      <c r="Y122" s="81"/>
      <c r="Z122" s="78"/>
    </row>
    <row r="123" spans="1:27" ht="20.100000000000001" customHeight="1" x14ac:dyDescent="0.15">
      <c r="A123" s="55">
        <f>IFERROR(IF(TRIM($I123)="",1001,0),3)</f>
        <v>1001</v>
      </c>
      <c r="B123" s="55"/>
      <c r="C123" s="73"/>
      <c r="D123" s="74">
        <v>7</v>
      </c>
      <c r="E123" s="50" t="s">
        <v>124</v>
      </c>
      <c r="I123" s="11"/>
      <c r="J123" s="24"/>
      <c r="K123" s="24"/>
      <c r="L123" s="24"/>
      <c r="M123" s="24"/>
      <c r="N123" s="79"/>
      <c r="O123" s="79"/>
      <c r="P123" s="79"/>
      <c r="Q123" s="79"/>
      <c r="R123" s="79"/>
      <c r="S123" s="79"/>
      <c r="T123" s="79"/>
      <c r="U123" s="79"/>
      <c r="V123" s="79"/>
      <c r="W123" s="79"/>
      <c r="X123" s="79"/>
      <c r="Y123" s="79"/>
      <c r="Z123" s="78"/>
    </row>
    <row r="124" spans="1:27" ht="19.899999999999999" customHeight="1" x14ac:dyDescent="0.15">
      <c r="A124" s="55"/>
      <c r="B124" s="55"/>
      <c r="C124" s="82"/>
      <c r="D124" s="79"/>
      <c r="E124" s="79"/>
      <c r="F124" s="79"/>
      <c r="G124" s="79"/>
      <c r="H124" s="79"/>
      <c r="I124" s="76"/>
      <c r="J124" s="81" t="s">
        <v>163</v>
      </c>
      <c r="K124" s="81"/>
      <c r="L124" s="81"/>
      <c r="M124" s="81"/>
      <c r="N124" s="81"/>
      <c r="O124" s="81"/>
      <c r="P124" s="81"/>
      <c r="Q124" s="81"/>
      <c r="R124" s="81"/>
      <c r="S124" s="81"/>
      <c r="T124" s="81"/>
      <c r="U124" s="81"/>
      <c r="V124" s="81"/>
      <c r="W124" s="81"/>
      <c r="X124" s="81"/>
      <c r="Y124" s="81"/>
      <c r="Z124" s="78"/>
    </row>
    <row r="125" spans="1:27" ht="20.100000000000001" customHeight="1" x14ac:dyDescent="0.15">
      <c r="A125" s="55"/>
      <c r="B125" s="55"/>
      <c r="C125" s="94"/>
      <c r="D125" s="95"/>
      <c r="E125" s="95"/>
      <c r="F125" s="95"/>
      <c r="G125" s="95"/>
      <c r="H125" s="95"/>
      <c r="I125" s="95"/>
      <c r="J125" s="96"/>
      <c r="K125" s="96"/>
      <c r="L125" s="120"/>
      <c r="M125" s="120"/>
      <c r="N125" s="121"/>
      <c r="O125" s="96"/>
      <c r="P125" s="122"/>
      <c r="Q125" s="122"/>
      <c r="R125" s="122"/>
      <c r="S125" s="121"/>
      <c r="T125" s="121"/>
      <c r="U125" s="121"/>
      <c r="V125" s="121"/>
      <c r="W125" s="121"/>
      <c r="X125" s="121"/>
      <c r="Y125" s="96"/>
      <c r="Z125" s="98"/>
    </row>
    <row r="126" spans="1:27" ht="20.100000000000001" customHeight="1" x14ac:dyDescent="0.15">
      <c r="A126" s="55"/>
      <c r="B126" s="55"/>
      <c r="C126" s="79"/>
      <c r="D126" s="79"/>
      <c r="E126" s="79"/>
      <c r="F126" s="79"/>
      <c r="G126" s="79"/>
      <c r="H126" s="79"/>
      <c r="I126" s="79"/>
      <c r="J126" s="100"/>
      <c r="K126" s="100"/>
      <c r="L126" s="123"/>
      <c r="M126" s="100"/>
      <c r="N126" s="124"/>
      <c r="O126" s="100"/>
      <c r="P126" s="125"/>
      <c r="Q126" s="125"/>
      <c r="R126" s="125"/>
      <c r="S126" s="124"/>
      <c r="T126" s="124"/>
      <c r="U126" s="124"/>
      <c r="V126" s="124"/>
      <c r="W126" s="124"/>
      <c r="X126" s="124"/>
      <c r="Y126" s="100"/>
      <c r="Z126" s="79"/>
    </row>
    <row r="127" spans="1:27" ht="20.100000000000001" customHeight="1" x14ac:dyDescent="0.15">
      <c r="A127" s="55"/>
      <c r="B127" s="55"/>
      <c r="C127" s="79"/>
      <c r="D127" s="79"/>
      <c r="E127" s="79"/>
      <c r="F127" s="79"/>
      <c r="G127" s="79"/>
      <c r="H127" s="79"/>
      <c r="I127" s="79"/>
      <c r="J127" s="100"/>
      <c r="K127" s="100"/>
      <c r="L127" s="126"/>
      <c r="M127" s="79"/>
      <c r="N127" s="127"/>
      <c r="O127" s="79"/>
      <c r="P127" s="128"/>
      <c r="Q127" s="128"/>
      <c r="R127" s="128"/>
      <c r="S127" s="127"/>
      <c r="T127" s="127"/>
      <c r="U127" s="127"/>
      <c r="V127" s="127"/>
      <c r="W127" s="127"/>
      <c r="X127" s="127"/>
      <c r="Y127" s="127"/>
      <c r="Z127" s="79"/>
      <c r="AA127" s="127"/>
    </row>
    <row r="128" spans="1:27" ht="20.100000000000001" customHeight="1" x14ac:dyDescent="0.15">
      <c r="A128" s="55"/>
      <c r="B128" s="55"/>
      <c r="C128" s="66" t="s">
        <v>166</v>
      </c>
      <c r="D128" s="67"/>
      <c r="E128" s="67"/>
      <c r="F128" s="67"/>
      <c r="G128" s="67"/>
      <c r="H128" s="68"/>
      <c r="I128" s="129"/>
      <c r="L128" s="130"/>
      <c r="N128" s="131"/>
      <c r="P128" s="132"/>
      <c r="Q128" s="132"/>
      <c r="R128" s="132"/>
      <c r="S128" s="131"/>
      <c r="T128" s="131"/>
      <c r="U128" s="131"/>
      <c r="V128" s="131"/>
      <c r="W128" s="131"/>
      <c r="X128" s="131"/>
      <c r="Y128" s="131"/>
      <c r="AA128" s="131"/>
    </row>
    <row r="129" spans="1:29" ht="20.100000000000001" customHeight="1" x14ac:dyDescent="0.15">
      <c r="A129" s="55"/>
      <c r="B129" s="55"/>
      <c r="C129" s="69"/>
      <c r="D129" s="70"/>
      <c r="E129" s="70"/>
      <c r="F129" s="70"/>
      <c r="G129" s="70"/>
      <c r="H129" s="70"/>
      <c r="I129" s="70"/>
      <c r="J129" s="71"/>
      <c r="K129" s="71"/>
      <c r="L129" s="115"/>
      <c r="M129" s="115"/>
      <c r="N129" s="133"/>
      <c r="O129" s="133"/>
      <c r="P129" s="134"/>
      <c r="Q129" s="134"/>
      <c r="R129" s="134"/>
      <c r="S129" s="133"/>
      <c r="T129" s="133"/>
      <c r="U129" s="133"/>
      <c r="V129" s="133"/>
      <c r="W129" s="133"/>
      <c r="X129" s="133"/>
      <c r="Y129" s="133"/>
      <c r="Z129" s="72"/>
      <c r="AA129" s="131"/>
    </row>
    <row r="130" spans="1:29" ht="15.75" hidden="1" customHeight="1" x14ac:dyDescent="0.15">
      <c r="A130" s="55"/>
      <c r="B130" s="55"/>
      <c r="C130" s="69"/>
      <c r="D130" s="70"/>
      <c r="E130" s="70"/>
      <c r="F130" s="70"/>
      <c r="G130" s="70"/>
      <c r="H130" s="70"/>
      <c r="I130" s="70"/>
      <c r="J130" s="79"/>
      <c r="K130" s="79"/>
      <c r="L130" s="126"/>
      <c r="M130" s="126"/>
      <c r="N130" s="127"/>
      <c r="O130" s="127"/>
      <c r="P130" s="128"/>
      <c r="Q130" s="128"/>
      <c r="R130" s="128"/>
      <c r="S130" s="127"/>
      <c r="T130" s="127"/>
      <c r="U130" s="127"/>
      <c r="V130" s="127"/>
      <c r="W130" s="127"/>
      <c r="X130" s="127"/>
      <c r="Y130" s="127"/>
      <c r="Z130" s="78"/>
      <c r="AA130" s="131"/>
    </row>
    <row r="131" spans="1:29" ht="20.100000000000001" customHeight="1" x14ac:dyDescent="0.15">
      <c r="A131" s="55">
        <f>IFERROR(IF(OR(TRIM($I131)="",OR(NOT(ISNUMBER(VALUE($P131))), TRIM($P131)="", LEN($P131)&lt;&gt;6)),1001,0),3)</f>
        <v>1001</v>
      </c>
      <c r="B131" s="55"/>
      <c r="C131" s="73"/>
      <c r="D131" s="74">
        <v>1</v>
      </c>
      <c r="E131" s="50" t="s">
        <v>120</v>
      </c>
      <c r="I131" s="11"/>
      <c r="J131" s="11"/>
      <c r="K131" s="11"/>
      <c r="L131" s="11"/>
      <c r="M131" s="11"/>
      <c r="N131" s="112" t="s">
        <v>62</v>
      </c>
      <c r="O131" s="135" t="s">
        <v>60</v>
      </c>
      <c r="P131" s="1"/>
      <c r="Q131" s="79" t="s">
        <v>61</v>
      </c>
      <c r="T131" s="79"/>
      <c r="Y131" s="79"/>
      <c r="Z131" s="78"/>
    </row>
    <row r="132" spans="1:29" ht="45" customHeight="1" x14ac:dyDescent="0.15">
      <c r="A132" s="55"/>
      <c r="B132" s="55"/>
      <c r="C132" s="82"/>
      <c r="D132" s="79"/>
      <c r="E132" s="79"/>
      <c r="F132" s="79"/>
      <c r="G132" s="79"/>
      <c r="H132" s="79"/>
      <c r="I132" s="85"/>
      <c r="J132" s="104" t="s">
        <v>184</v>
      </c>
      <c r="K132" s="117"/>
      <c r="L132" s="117"/>
      <c r="M132" s="117"/>
      <c r="N132" s="117"/>
      <c r="O132" s="117"/>
      <c r="P132" s="117"/>
      <c r="Q132" s="117"/>
      <c r="R132" s="117"/>
      <c r="S132" s="117"/>
      <c r="T132" s="117"/>
      <c r="U132" s="117"/>
      <c r="V132" s="117"/>
      <c r="W132" s="117"/>
      <c r="X132" s="117"/>
      <c r="Y132" s="117"/>
      <c r="Z132" s="78"/>
    </row>
    <row r="133" spans="1:29" ht="20.100000000000001" customHeight="1" x14ac:dyDescent="0.15">
      <c r="A133" s="55">
        <f>IFERROR(IF(TRIM($I133)="",1001,0),3)</f>
        <v>1001</v>
      </c>
      <c r="B133" s="55"/>
      <c r="C133" s="73"/>
      <c r="D133" s="74">
        <v>2</v>
      </c>
      <c r="E133" s="50" t="s">
        <v>121</v>
      </c>
      <c r="I133" s="38"/>
      <c r="J133" s="11"/>
      <c r="K133" s="11"/>
      <c r="L133" s="11"/>
      <c r="M133" s="11"/>
      <c r="N133" s="135"/>
      <c r="O133" s="79"/>
      <c r="P133" s="79"/>
      <c r="Q133" s="79"/>
      <c r="R133" s="79"/>
      <c r="S133" s="79"/>
      <c r="T133" s="79"/>
      <c r="U133" s="79"/>
      <c r="V133" s="79"/>
      <c r="W133" s="79"/>
      <c r="X133" s="79"/>
      <c r="Y133" s="79"/>
      <c r="Z133" s="78"/>
    </row>
    <row r="134" spans="1:29" ht="45" customHeight="1" x14ac:dyDescent="0.15">
      <c r="A134" s="55"/>
      <c r="B134" s="55"/>
      <c r="C134" s="82"/>
      <c r="D134" s="79"/>
      <c r="E134" s="79"/>
      <c r="F134" s="79"/>
      <c r="G134" s="79"/>
      <c r="H134" s="79"/>
      <c r="I134" s="85"/>
      <c r="J134" s="119" t="str">
        <f>日付例&amp;"　申請受付期限日時点で有効な建設業許可の有効期限の終期を入力してください。
なお、許可業種が複数あり、終期が異なる場合は、最も入札参加を希望する業種（最希望業種）についての有効期限の終期を入力してください。"</f>
        <v>例)2024/4/1、R6/4/1　申請受付期限日時点で有効な建設業許可の有効期限の終期を入力してください。
なお、許可業種が複数あり、終期が異なる場合は、最も入札参加を希望する業種（最希望業種）についての有効期限の終期を入力してください。</v>
      </c>
      <c r="K134" s="119"/>
      <c r="L134" s="119"/>
      <c r="M134" s="119"/>
      <c r="N134" s="119"/>
      <c r="O134" s="119"/>
      <c r="P134" s="119"/>
      <c r="Q134" s="119"/>
      <c r="R134" s="119"/>
      <c r="S134" s="119"/>
      <c r="T134" s="119"/>
      <c r="U134" s="119"/>
      <c r="V134" s="119"/>
      <c r="W134" s="119"/>
      <c r="X134" s="119"/>
      <c r="Y134" s="119"/>
      <c r="Z134" s="78"/>
    </row>
    <row r="135" spans="1:29" ht="20.100000000000001" customHeight="1" x14ac:dyDescent="0.15">
      <c r="A135" s="55">
        <f>IFERROR(IF(TRIM($I135)="",1001,0),3)</f>
        <v>1001</v>
      </c>
      <c r="B135" s="55"/>
      <c r="C135" s="73"/>
      <c r="D135" s="74">
        <v>3</v>
      </c>
      <c r="E135" s="50" t="s">
        <v>175</v>
      </c>
      <c r="I135" s="38"/>
      <c r="J135" s="11"/>
      <c r="K135" s="11"/>
      <c r="L135" s="11"/>
      <c r="M135" s="11"/>
      <c r="N135" s="135"/>
      <c r="O135" s="79"/>
      <c r="P135" s="79"/>
      <c r="Q135" s="79"/>
      <c r="R135" s="79"/>
      <c r="S135" s="79"/>
      <c r="T135" s="79"/>
      <c r="U135" s="79"/>
      <c r="V135" s="79"/>
      <c r="W135" s="79"/>
      <c r="X135" s="79"/>
      <c r="Y135" s="79"/>
      <c r="Z135" s="78"/>
    </row>
    <row r="136" spans="1:29" ht="19.899999999999999" customHeight="1" x14ac:dyDescent="0.15">
      <c r="A136" s="55"/>
      <c r="B136" s="55"/>
      <c r="C136" s="82"/>
      <c r="D136" s="79"/>
      <c r="E136" s="79"/>
      <c r="F136" s="79"/>
      <c r="G136" s="79"/>
      <c r="H136" s="79"/>
      <c r="I136" s="85"/>
      <c r="J136" s="81" t="str">
        <f>日付例&amp;"　「経営規模等評価結果通知書 総合評定値通知書」の「審査基準日」を入力してください。"</f>
        <v>例)2024/4/1、R6/4/1　「経営規模等評価結果通知書 総合評定値通知書」の「審査基準日」を入力してください。</v>
      </c>
      <c r="K136" s="81"/>
      <c r="L136" s="81"/>
      <c r="M136" s="81"/>
      <c r="N136" s="81"/>
      <c r="O136" s="81"/>
      <c r="P136" s="81"/>
      <c r="Q136" s="81"/>
      <c r="R136" s="81"/>
      <c r="S136" s="81"/>
      <c r="T136" s="81"/>
      <c r="U136" s="81"/>
      <c r="V136" s="81"/>
      <c r="W136" s="81"/>
      <c r="X136" s="81"/>
      <c r="Y136" s="81"/>
      <c r="Z136" s="78"/>
    </row>
    <row r="137" spans="1:29" ht="20.100000000000001" customHeight="1" x14ac:dyDescent="0.15">
      <c r="A137" s="55">
        <f>IFERROR(IF(TRIM($I137)="",1001,0),3)</f>
        <v>1001</v>
      </c>
      <c r="B137" s="55"/>
      <c r="C137" s="73"/>
      <c r="D137" s="74">
        <v>4</v>
      </c>
      <c r="E137" s="50" t="s">
        <v>122</v>
      </c>
      <c r="I137" s="11"/>
      <c r="J137" s="24"/>
      <c r="K137" s="24"/>
      <c r="L137" s="24"/>
      <c r="M137" s="24"/>
      <c r="N137" s="79"/>
      <c r="O137" s="79"/>
      <c r="P137" s="79"/>
      <c r="Q137" s="79"/>
      <c r="R137" s="79"/>
      <c r="S137" s="79"/>
      <c r="T137" s="79"/>
      <c r="U137" s="79"/>
      <c r="V137" s="79"/>
      <c r="W137" s="79"/>
      <c r="X137" s="79"/>
      <c r="Y137" s="79"/>
      <c r="Z137" s="78"/>
    </row>
    <row r="138" spans="1:29" ht="30" customHeight="1" x14ac:dyDescent="0.15">
      <c r="A138" s="55"/>
      <c r="B138" s="55"/>
      <c r="C138" s="82"/>
      <c r="D138" s="79"/>
      <c r="E138" s="79"/>
      <c r="F138" s="79"/>
      <c r="G138" s="79"/>
      <c r="H138" s="79"/>
      <c r="I138" s="76"/>
      <c r="J138" s="119" t="s">
        <v>158</v>
      </c>
      <c r="K138" s="119"/>
      <c r="L138" s="119"/>
      <c r="M138" s="119"/>
      <c r="N138" s="119"/>
      <c r="O138" s="119"/>
      <c r="P138" s="119"/>
      <c r="Q138" s="119"/>
      <c r="R138" s="119"/>
      <c r="S138" s="119"/>
      <c r="T138" s="119"/>
      <c r="U138" s="119"/>
      <c r="V138" s="119"/>
      <c r="W138" s="119"/>
      <c r="X138" s="119"/>
      <c r="Y138" s="119"/>
      <c r="Z138" s="78"/>
    </row>
    <row r="139" spans="1:29" ht="20.100000000000001" customHeight="1" x14ac:dyDescent="0.15">
      <c r="A139" s="55">
        <f>IFERROR(IF(OR(TRIM($I139)="", NOT(OR(IFERROR(SEARCH(" ",$I139),0)&gt;0, IFERROR(SEARCH("　",$I139),0)&gt;0))),1001,0),3)</f>
        <v>1001</v>
      </c>
      <c r="B139" s="55"/>
      <c r="C139" s="73"/>
      <c r="D139" s="74">
        <v>5</v>
      </c>
      <c r="E139" s="50" t="s">
        <v>125</v>
      </c>
      <c r="I139" s="11"/>
      <c r="J139" s="11"/>
      <c r="K139" s="11"/>
      <c r="L139" s="11"/>
      <c r="M139" s="11"/>
      <c r="N139" s="11"/>
      <c r="O139" s="11"/>
      <c r="P139" s="11"/>
      <c r="Q139" s="11"/>
      <c r="R139" s="11"/>
      <c r="S139" s="11"/>
      <c r="T139" s="11"/>
      <c r="U139" s="11"/>
      <c r="V139" s="11"/>
      <c r="W139" s="11"/>
      <c r="X139" s="11"/>
      <c r="Y139" s="11"/>
      <c r="Z139" s="78"/>
    </row>
    <row r="140" spans="1:29" ht="30" customHeight="1" x14ac:dyDescent="0.15">
      <c r="A140" s="55"/>
      <c r="B140" s="55"/>
      <c r="C140" s="82"/>
      <c r="D140" s="79"/>
      <c r="E140" s="79"/>
      <c r="F140" s="79"/>
      <c r="G140" s="79"/>
      <c r="H140" s="79"/>
      <c r="I140" s="85"/>
      <c r="J140" s="136" t="s">
        <v>178</v>
      </c>
      <c r="K140" s="136"/>
      <c r="L140" s="136"/>
      <c r="M140" s="136"/>
      <c r="N140" s="136"/>
      <c r="O140" s="136"/>
      <c r="P140" s="136"/>
      <c r="Q140" s="136"/>
      <c r="R140" s="136"/>
      <c r="S140" s="136"/>
      <c r="T140" s="136"/>
      <c r="U140" s="136"/>
      <c r="V140" s="136"/>
      <c r="W140" s="136"/>
      <c r="X140" s="136"/>
      <c r="Y140" s="136"/>
      <c r="Z140" s="78"/>
    </row>
    <row r="141" spans="1:29" ht="20.100000000000001" customHeight="1" x14ac:dyDescent="0.15">
      <c r="A141" s="55">
        <f>IFERROR(IF(OR(TRIM($I141)="", NOT(OR(IFERROR(SEARCH(" ",$I141),0)&gt;0, IFERROR(SEARCH("　",$I141),0)&gt;0))),1001,0),3)</f>
        <v>1001</v>
      </c>
      <c r="B141" s="55"/>
      <c r="C141" s="73"/>
      <c r="D141" s="74">
        <v>6</v>
      </c>
      <c r="E141" s="50" t="s">
        <v>126</v>
      </c>
      <c r="I141" s="11"/>
      <c r="J141" s="11"/>
      <c r="K141" s="11"/>
      <c r="L141" s="11"/>
      <c r="M141" s="11"/>
      <c r="N141" s="11"/>
      <c r="O141" s="11"/>
      <c r="P141" s="11"/>
      <c r="Q141" s="11"/>
      <c r="R141" s="11"/>
      <c r="S141" s="11"/>
      <c r="T141" s="11"/>
      <c r="U141" s="11"/>
      <c r="V141" s="11"/>
      <c r="W141" s="11"/>
      <c r="X141" s="11"/>
      <c r="Y141" s="11"/>
      <c r="Z141" s="78"/>
    </row>
    <row r="142" spans="1:29" ht="54.95" customHeight="1" x14ac:dyDescent="0.15">
      <c r="A142" s="55"/>
      <c r="B142" s="55"/>
      <c r="C142" s="82"/>
      <c r="D142" s="79"/>
      <c r="E142" s="79"/>
      <c r="F142" s="79"/>
      <c r="G142" s="79"/>
      <c r="H142" s="79"/>
      <c r="I142" s="85"/>
      <c r="J142" s="136" t="s">
        <v>185</v>
      </c>
      <c r="K142" s="136"/>
      <c r="L142" s="136"/>
      <c r="M142" s="136"/>
      <c r="N142" s="136"/>
      <c r="O142" s="136"/>
      <c r="P142" s="136"/>
      <c r="Q142" s="136"/>
      <c r="R142" s="136"/>
      <c r="S142" s="136"/>
      <c r="T142" s="136"/>
      <c r="U142" s="136"/>
      <c r="V142" s="136"/>
      <c r="W142" s="136"/>
      <c r="X142" s="136"/>
      <c r="Y142" s="136"/>
      <c r="Z142" s="78"/>
    </row>
    <row r="143" spans="1:29" s="140" customFormat="1" ht="20.100000000000001" customHeight="1" x14ac:dyDescent="0.15">
      <c r="A143" s="137"/>
      <c r="B143" s="137"/>
      <c r="C143" s="138"/>
      <c r="D143" s="139">
        <v>7</v>
      </c>
      <c r="E143" s="140" t="s">
        <v>127</v>
      </c>
      <c r="G143" s="141"/>
      <c r="H143" s="141"/>
      <c r="I143" s="142"/>
      <c r="J143" s="143"/>
      <c r="K143" s="143"/>
      <c r="L143" s="143"/>
      <c r="M143" s="143"/>
      <c r="N143" s="143"/>
      <c r="O143" s="143"/>
      <c r="P143" s="143"/>
      <c r="Q143" s="143"/>
      <c r="R143" s="143"/>
      <c r="S143" s="143"/>
      <c r="T143" s="143"/>
      <c r="U143" s="143"/>
      <c r="V143" s="143"/>
      <c r="W143" s="143"/>
      <c r="X143" s="143"/>
      <c r="Y143" s="143"/>
      <c r="Z143" s="144"/>
      <c r="AC143" s="145" t="s">
        <v>179</v>
      </c>
    </row>
    <row r="144" spans="1:29" ht="111.95" customHeight="1" x14ac:dyDescent="0.15">
      <c r="A144" s="55"/>
      <c r="B144" s="55"/>
      <c r="C144" s="69"/>
      <c r="E144" s="146" t="s">
        <v>190</v>
      </c>
      <c r="F144" s="146"/>
      <c r="G144" s="146"/>
      <c r="H144" s="146"/>
      <c r="I144" s="146"/>
      <c r="J144" s="146"/>
      <c r="K144" s="146"/>
      <c r="L144" s="146"/>
      <c r="M144" s="146"/>
      <c r="N144" s="146"/>
      <c r="O144" s="146"/>
      <c r="P144" s="146"/>
      <c r="Q144" s="146"/>
      <c r="R144" s="146"/>
      <c r="S144" s="146"/>
      <c r="T144" s="146"/>
      <c r="U144" s="146"/>
      <c r="V144" s="146"/>
      <c r="W144" s="146"/>
      <c r="X144" s="146"/>
      <c r="Y144" s="146"/>
      <c r="Z144" s="78"/>
      <c r="AA144" s="131"/>
      <c r="AC144" s="147" t="b">
        <f>OR(LEFT($I$22,7)="京都府長岡京市",LEFT($I$71,7)="京都府長岡京市")</f>
        <v>0</v>
      </c>
    </row>
    <row r="145" spans="1:29" ht="30" customHeight="1" x14ac:dyDescent="0.15">
      <c r="A145" s="55">
        <f>IFERROR(IF(COUNTIF($L146:$L174,"◎")&lt;&gt;1,1001,0),3)</f>
        <v>1001</v>
      </c>
      <c r="B145" s="179"/>
      <c r="C145" s="73"/>
      <c r="E145" s="148" t="s">
        <v>112</v>
      </c>
      <c r="F145" s="149"/>
      <c r="G145" s="149"/>
      <c r="H145" s="149"/>
      <c r="I145" s="149"/>
      <c r="J145" s="149"/>
      <c r="K145" s="150"/>
      <c r="L145" s="151" t="s">
        <v>186</v>
      </c>
      <c r="M145" s="152"/>
      <c r="N145" s="153" t="s">
        <v>113</v>
      </c>
      <c r="O145" s="154"/>
      <c r="P145" s="155" t="s">
        <v>181</v>
      </c>
      <c r="Q145" s="156"/>
      <c r="R145" s="155" t="s">
        <v>180</v>
      </c>
      <c r="S145" s="156"/>
      <c r="T145" s="157"/>
      <c r="U145" s="158" t="s">
        <v>160</v>
      </c>
      <c r="V145" s="159"/>
      <c r="W145" s="159"/>
      <c r="X145" s="159"/>
      <c r="Y145" s="160"/>
      <c r="Z145" s="78"/>
      <c r="AA145" s="127"/>
      <c r="AB145" s="161"/>
    </row>
    <row r="146" spans="1:29" ht="20.100000000000001" customHeight="1" x14ac:dyDescent="0.15">
      <c r="A146" s="55">
        <f>IFERROR(IF(AND(TRIM($L146)&lt;&gt;"", OR(TRIM($N146)="",$AB146,$AC146)),1001,0),3)</f>
        <v>0</v>
      </c>
      <c r="B146" s="55"/>
      <c r="C146" s="73"/>
      <c r="E146" s="162" t="s">
        <v>68</v>
      </c>
      <c r="F146" s="163" t="s">
        <v>128</v>
      </c>
      <c r="G146" s="164"/>
      <c r="H146" s="164"/>
      <c r="I146" s="164"/>
      <c r="J146" s="164"/>
      <c r="K146" s="165"/>
      <c r="L146" s="25"/>
      <c r="M146" s="26"/>
      <c r="N146" s="32"/>
      <c r="O146" s="33"/>
      <c r="P146" s="36"/>
      <c r="Q146" s="37"/>
      <c r="R146" s="27"/>
      <c r="S146" s="28"/>
      <c r="T146" s="29"/>
      <c r="U146" s="39"/>
      <c r="V146" s="40"/>
      <c r="W146" s="40"/>
      <c r="X146" s="40"/>
      <c r="Y146" s="41"/>
      <c r="Z146" s="78"/>
      <c r="AA146" s="127"/>
      <c r="AB146" s="147" t="b">
        <f>OR(TRIM($P146)="",$P146=0)</f>
        <v>1</v>
      </c>
      <c r="AC146" s="147" t="b">
        <f>OR(R146="",AND(L146="◎",NOT($AC$144),$R146=0))</f>
        <v>1</v>
      </c>
    </row>
    <row r="147" spans="1:29" ht="20.100000000000001" customHeight="1" x14ac:dyDescent="0.15">
      <c r="A147" s="55">
        <f>IFERROR(IF(AND(TRIM($L147)&lt;&gt;"", OR(TRIM($N147)="",$AB147,$AC147)),1001,0),3)</f>
        <v>0</v>
      </c>
      <c r="B147" s="55"/>
      <c r="C147" s="73"/>
      <c r="E147" s="166" t="s">
        <v>69</v>
      </c>
      <c r="F147" s="167" t="s">
        <v>129</v>
      </c>
      <c r="G147" s="168"/>
      <c r="H147" s="168"/>
      <c r="I147" s="168"/>
      <c r="J147" s="168"/>
      <c r="K147" s="169"/>
      <c r="L147" s="15"/>
      <c r="M147" s="16"/>
      <c r="N147" s="17"/>
      <c r="O147" s="18"/>
      <c r="P147" s="5"/>
      <c r="Q147" s="6"/>
      <c r="R147" s="19"/>
      <c r="S147" s="20"/>
      <c r="T147" s="21"/>
      <c r="U147" s="42"/>
      <c r="V147" s="43"/>
      <c r="W147" s="43"/>
      <c r="X147" s="43"/>
      <c r="Y147" s="44"/>
      <c r="Z147" s="78"/>
      <c r="AA147" s="127"/>
      <c r="AB147" s="147" t="b">
        <f t="shared" ref="AB147:AB174" si="0">OR(TRIM($P147)="",$P147=0)</f>
        <v>1</v>
      </c>
      <c r="AC147" s="147" t="b">
        <f t="shared" ref="AC147:AC174" si="1">OR(R147="",AND(L147="◎",NOT($AC$144),$R147=0))</f>
        <v>1</v>
      </c>
    </row>
    <row r="148" spans="1:29" ht="20.100000000000001" customHeight="1" x14ac:dyDescent="0.15">
      <c r="A148" s="55">
        <f>IFERROR(IF(AND(TRIM($L148)&lt;&gt;"", OR(TRIM($N148)="",$AB148,$AC148)),1001,0),3)</f>
        <v>0</v>
      </c>
      <c r="B148" s="55"/>
      <c r="C148" s="73"/>
      <c r="E148" s="166" t="s">
        <v>70</v>
      </c>
      <c r="F148" s="167" t="s">
        <v>130</v>
      </c>
      <c r="G148" s="168"/>
      <c r="H148" s="168"/>
      <c r="I148" s="168"/>
      <c r="J148" s="168"/>
      <c r="K148" s="169"/>
      <c r="L148" s="15"/>
      <c r="M148" s="16"/>
      <c r="N148" s="17"/>
      <c r="O148" s="18"/>
      <c r="P148" s="5"/>
      <c r="Q148" s="6"/>
      <c r="R148" s="19"/>
      <c r="S148" s="20"/>
      <c r="T148" s="21"/>
      <c r="U148" s="42"/>
      <c r="V148" s="43"/>
      <c r="W148" s="43"/>
      <c r="X148" s="43"/>
      <c r="Y148" s="44"/>
      <c r="Z148" s="78"/>
      <c r="AA148" s="127"/>
      <c r="AB148" s="147" t="b">
        <f t="shared" si="0"/>
        <v>1</v>
      </c>
      <c r="AC148" s="147" t="b">
        <f t="shared" si="1"/>
        <v>1</v>
      </c>
    </row>
    <row r="149" spans="1:29" ht="20.100000000000001" customHeight="1" x14ac:dyDescent="0.15">
      <c r="A149" s="55">
        <f>IFERROR(IF(AND(TRIM($L149)&lt;&gt;"", OR(TRIM($N149)="",$AB149,$AC149)),1001,0),3)</f>
        <v>0</v>
      </c>
      <c r="B149" s="55"/>
      <c r="C149" s="73"/>
      <c r="E149" s="166" t="s">
        <v>71</v>
      </c>
      <c r="F149" s="167" t="s">
        <v>131</v>
      </c>
      <c r="G149" s="168"/>
      <c r="H149" s="168"/>
      <c r="I149" s="168"/>
      <c r="J149" s="168"/>
      <c r="K149" s="169"/>
      <c r="L149" s="15"/>
      <c r="M149" s="16"/>
      <c r="N149" s="17"/>
      <c r="O149" s="18"/>
      <c r="P149" s="5"/>
      <c r="Q149" s="6"/>
      <c r="R149" s="19"/>
      <c r="S149" s="20"/>
      <c r="T149" s="21"/>
      <c r="U149" s="42"/>
      <c r="V149" s="43"/>
      <c r="W149" s="43"/>
      <c r="X149" s="43"/>
      <c r="Y149" s="44"/>
      <c r="Z149" s="78"/>
      <c r="AA149" s="127"/>
      <c r="AB149" s="147" t="b">
        <f t="shared" si="0"/>
        <v>1</v>
      </c>
      <c r="AC149" s="147" t="b">
        <f t="shared" si="1"/>
        <v>1</v>
      </c>
    </row>
    <row r="150" spans="1:29" ht="20.100000000000001" customHeight="1" x14ac:dyDescent="0.15">
      <c r="A150" s="55">
        <f>IFERROR(IF(AND(TRIM($L150)&lt;&gt;"", OR(TRIM($N150)="",$AB150,$AC150)),1001,0),3)</f>
        <v>0</v>
      </c>
      <c r="B150" s="55"/>
      <c r="C150" s="73"/>
      <c r="E150" s="166" t="s">
        <v>101</v>
      </c>
      <c r="F150" s="167" t="s">
        <v>132</v>
      </c>
      <c r="G150" s="168"/>
      <c r="H150" s="168"/>
      <c r="I150" s="168"/>
      <c r="J150" s="168"/>
      <c r="K150" s="169"/>
      <c r="L150" s="15"/>
      <c r="M150" s="16"/>
      <c r="N150" s="17"/>
      <c r="O150" s="18"/>
      <c r="P150" s="5"/>
      <c r="Q150" s="6"/>
      <c r="R150" s="19"/>
      <c r="S150" s="20"/>
      <c r="T150" s="21"/>
      <c r="U150" s="42"/>
      <c r="V150" s="43"/>
      <c r="W150" s="43"/>
      <c r="X150" s="43"/>
      <c r="Y150" s="44"/>
      <c r="Z150" s="78"/>
      <c r="AA150" s="127"/>
      <c r="AB150" s="147" t="b">
        <f t="shared" si="0"/>
        <v>1</v>
      </c>
      <c r="AC150" s="147" t="b">
        <f t="shared" si="1"/>
        <v>1</v>
      </c>
    </row>
    <row r="151" spans="1:29" ht="20.100000000000001" customHeight="1" x14ac:dyDescent="0.15">
      <c r="A151" s="55">
        <f>IFERROR(IF(AND(TRIM($L151)&lt;&gt;"", OR(TRIM($N151)="",$AB151,$AC151)),1001,0),3)</f>
        <v>0</v>
      </c>
      <c r="B151" s="55"/>
      <c r="C151" s="73"/>
      <c r="E151" s="166" t="s">
        <v>72</v>
      </c>
      <c r="F151" s="167" t="s">
        <v>133</v>
      </c>
      <c r="G151" s="168"/>
      <c r="H151" s="168"/>
      <c r="I151" s="168"/>
      <c r="J151" s="168"/>
      <c r="K151" s="169"/>
      <c r="L151" s="15"/>
      <c r="M151" s="16"/>
      <c r="N151" s="17"/>
      <c r="O151" s="18"/>
      <c r="P151" s="5"/>
      <c r="Q151" s="6"/>
      <c r="R151" s="19"/>
      <c r="S151" s="20"/>
      <c r="T151" s="21"/>
      <c r="U151" s="42"/>
      <c r="V151" s="43"/>
      <c r="W151" s="43"/>
      <c r="X151" s="43"/>
      <c r="Y151" s="44"/>
      <c r="Z151" s="78"/>
      <c r="AA151" s="127"/>
      <c r="AB151" s="147" t="b">
        <f t="shared" si="0"/>
        <v>1</v>
      </c>
      <c r="AC151" s="147" t="b">
        <f t="shared" si="1"/>
        <v>1</v>
      </c>
    </row>
    <row r="152" spans="1:29" ht="20.100000000000001" customHeight="1" x14ac:dyDescent="0.15">
      <c r="A152" s="55">
        <f>IFERROR(IF(AND(TRIM($L152)&lt;&gt;"", OR(TRIM($N152)="",$AB152,$AC152)),1001,0),3)</f>
        <v>0</v>
      </c>
      <c r="B152" s="55"/>
      <c r="C152" s="73"/>
      <c r="E152" s="166" t="s">
        <v>73</v>
      </c>
      <c r="F152" s="167" t="s">
        <v>134</v>
      </c>
      <c r="G152" s="168"/>
      <c r="H152" s="168"/>
      <c r="I152" s="168"/>
      <c r="J152" s="168"/>
      <c r="K152" s="169"/>
      <c r="L152" s="15"/>
      <c r="M152" s="16"/>
      <c r="N152" s="17"/>
      <c r="O152" s="18"/>
      <c r="P152" s="5"/>
      <c r="Q152" s="6"/>
      <c r="R152" s="19"/>
      <c r="S152" s="20"/>
      <c r="T152" s="21"/>
      <c r="U152" s="42"/>
      <c r="V152" s="43"/>
      <c r="W152" s="43"/>
      <c r="X152" s="43"/>
      <c r="Y152" s="44"/>
      <c r="Z152" s="78"/>
      <c r="AA152" s="127"/>
      <c r="AB152" s="147" t="b">
        <f t="shared" si="0"/>
        <v>1</v>
      </c>
      <c r="AC152" s="147" t="b">
        <f t="shared" si="1"/>
        <v>1</v>
      </c>
    </row>
    <row r="153" spans="1:29" ht="20.100000000000001" customHeight="1" x14ac:dyDescent="0.15">
      <c r="A153" s="55">
        <f>IFERROR(IF(AND(TRIM($L153)&lt;&gt;"", OR(TRIM($N153)="",$AB153,$AC153)),1001,0),3)</f>
        <v>0</v>
      </c>
      <c r="B153" s="55"/>
      <c r="C153" s="73"/>
      <c r="E153" s="166" t="s">
        <v>74</v>
      </c>
      <c r="F153" s="167" t="s">
        <v>135</v>
      </c>
      <c r="G153" s="168"/>
      <c r="H153" s="168"/>
      <c r="I153" s="168"/>
      <c r="J153" s="168"/>
      <c r="K153" s="169"/>
      <c r="L153" s="15"/>
      <c r="M153" s="16"/>
      <c r="N153" s="17"/>
      <c r="O153" s="18"/>
      <c r="P153" s="5"/>
      <c r="Q153" s="6"/>
      <c r="R153" s="19"/>
      <c r="S153" s="20"/>
      <c r="T153" s="21"/>
      <c r="U153" s="42"/>
      <c r="V153" s="43"/>
      <c r="W153" s="43"/>
      <c r="X153" s="43"/>
      <c r="Y153" s="44"/>
      <c r="Z153" s="78"/>
      <c r="AA153" s="127"/>
      <c r="AB153" s="147" t="b">
        <f t="shared" si="0"/>
        <v>1</v>
      </c>
      <c r="AC153" s="147" t="b">
        <f t="shared" si="1"/>
        <v>1</v>
      </c>
    </row>
    <row r="154" spans="1:29" ht="20.100000000000001" customHeight="1" x14ac:dyDescent="0.15">
      <c r="A154" s="55">
        <f>IFERROR(IF(AND(TRIM($L154)&lt;&gt;"", OR(TRIM($N154)="",$AB154,$AC154)),1001,0),3)</f>
        <v>0</v>
      </c>
      <c r="B154" s="55"/>
      <c r="C154" s="73"/>
      <c r="E154" s="166" t="s">
        <v>75</v>
      </c>
      <c r="F154" s="167" t="s">
        <v>136</v>
      </c>
      <c r="G154" s="168"/>
      <c r="H154" s="168"/>
      <c r="I154" s="168"/>
      <c r="J154" s="168"/>
      <c r="K154" s="169"/>
      <c r="L154" s="15"/>
      <c r="M154" s="16"/>
      <c r="N154" s="17"/>
      <c r="O154" s="18"/>
      <c r="P154" s="5"/>
      <c r="Q154" s="6"/>
      <c r="R154" s="19"/>
      <c r="S154" s="20"/>
      <c r="T154" s="21"/>
      <c r="U154" s="42"/>
      <c r="V154" s="43"/>
      <c r="W154" s="43"/>
      <c r="X154" s="43"/>
      <c r="Y154" s="44"/>
      <c r="Z154" s="78"/>
      <c r="AA154" s="127"/>
      <c r="AB154" s="147" t="b">
        <f t="shared" si="0"/>
        <v>1</v>
      </c>
      <c r="AC154" s="147" t="b">
        <f t="shared" si="1"/>
        <v>1</v>
      </c>
    </row>
    <row r="155" spans="1:29" ht="20.100000000000001" customHeight="1" x14ac:dyDescent="0.15">
      <c r="A155" s="55">
        <f>IFERROR(IF(AND(TRIM($L155)&lt;&gt;"", OR(TRIM($N155)="",$AB155,$AC155)),1001,0),3)</f>
        <v>0</v>
      </c>
      <c r="B155" s="55"/>
      <c r="C155" s="73"/>
      <c r="E155" s="166" t="s">
        <v>76</v>
      </c>
      <c r="F155" s="167" t="s">
        <v>137</v>
      </c>
      <c r="G155" s="168"/>
      <c r="H155" s="168"/>
      <c r="I155" s="168"/>
      <c r="J155" s="168"/>
      <c r="K155" s="169"/>
      <c r="L155" s="15"/>
      <c r="M155" s="16"/>
      <c r="N155" s="17"/>
      <c r="O155" s="18"/>
      <c r="P155" s="5"/>
      <c r="Q155" s="6"/>
      <c r="R155" s="19"/>
      <c r="S155" s="20"/>
      <c r="T155" s="21"/>
      <c r="U155" s="42"/>
      <c r="V155" s="43"/>
      <c r="W155" s="43"/>
      <c r="X155" s="43"/>
      <c r="Y155" s="44"/>
      <c r="Z155" s="78"/>
      <c r="AA155" s="127"/>
      <c r="AB155" s="147" t="b">
        <f t="shared" si="0"/>
        <v>1</v>
      </c>
      <c r="AC155" s="147" t="b">
        <f t="shared" si="1"/>
        <v>1</v>
      </c>
    </row>
    <row r="156" spans="1:29" ht="20.100000000000001" customHeight="1" x14ac:dyDescent="0.15">
      <c r="A156" s="55">
        <f>IFERROR(IF(AND(TRIM($L156)&lt;&gt;"", OR(TRIM($N156)="",$AB156,$AC156)),1001,0),3)</f>
        <v>0</v>
      </c>
      <c r="B156" s="55"/>
      <c r="C156" s="73"/>
      <c r="E156" s="166" t="s">
        <v>77</v>
      </c>
      <c r="F156" s="167" t="s">
        <v>138</v>
      </c>
      <c r="G156" s="168"/>
      <c r="H156" s="168"/>
      <c r="I156" s="168"/>
      <c r="J156" s="168"/>
      <c r="K156" s="169"/>
      <c r="L156" s="15"/>
      <c r="M156" s="16"/>
      <c r="N156" s="17"/>
      <c r="O156" s="18"/>
      <c r="P156" s="5"/>
      <c r="Q156" s="6"/>
      <c r="R156" s="19"/>
      <c r="S156" s="20"/>
      <c r="T156" s="21"/>
      <c r="U156" s="42"/>
      <c r="V156" s="43"/>
      <c r="W156" s="43"/>
      <c r="X156" s="43"/>
      <c r="Y156" s="44"/>
      <c r="Z156" s="78"/>
      <c r="AA156" s="127"/>
      <c r="AB156" s="147" t="b">
        <f t="shared" si="0"/>
        <v>1</v>
      </c>
      <c r="AC156" s="147" t="b">
        <f t="shared" si="1"/>
        <v>1</v>
      </c>
    </row>
    <row r="157" spans="1:29" ht="20.100000000000001" customHeight="1" x14ac:dyDescent="0.15">
      <c r="A157" s="55">
        <f>IFERROR(IF(AND(TRIM($L157)&lt;&gt;"", OR(TRIM($N157)="",$AB157,$AC157)),1001,0),3)</f>
        <v>0</v>
      </c>
      <c r="B157" s="55"/>
      <c r="C157" s="73"/>
      <c r="E157" s="166" t="s">
        <v>78</v>
      </c>
      <c r="F157" s="167" t="s">
        <v>139</v>
      </c>
      <c r="G157" s="168"/>
      <c r="H157" s="168"/>
      <c r="I157" s="168"/>
      <c r="J157" s="168"/>
      <c r="K157" s="169"/>
      <c r="L157" s="15"/>
      <c r="M157" s="16"/>
      <c r="N157" s="17"/>
      <c r="O157" s="18"/>
      <c r="P157" s="5"/>
      <c r="Q157" s="6"/>
      <c r="R157" s="19"/>
      <c r="S157" s="20"/>
      <c r="T157" s="21"/>
      <c r="U157" s="42"/>
      <c r="V157" s="43"/>
      <c r="W157" s="43"/>
      <c r="X157" s="43"/>
      <c r="Y157" s="44"/>
      <c r="Z157" s="78"/>
      <c r="AA157" s="127"/>
      <c r="AB157" s="147" t="b">
        <f t="shared" si="0"/>
        <v>1</v>
      </c>
      <c r="AC157" s="147" t="b">
        <f t="shared" si="1"/>
        <v>1</v>
      </c>
    </row>
    <row r="158" spans="1:29" ht="20.100000000000001" customHeight="1" x14ac:dyDescent="0.15">
      <c r="A158" s="55">
        <f>IFERROR(IF(AND(TRIM($L158)&lt;&gt;"", OR(TRIM($N158)="",$AB158,$AC158)),1001,0),3)</f>
        <v>0</v>
      </c>
      <c r="B158" s="55"/>
      <c r="C158" s="73"/>
      <c r="E158" s="166" t="s">
        <v>79</v>
      </c>
      <c r="F158" s="167" t="s">
        <v>140</v>
      </c>
      <c r="G158" s="168"/>
      <c r="H158" s="168"/>
      <c r="I158" s="168"/>
      <c r="J158" s="168"/>
      <c r="K158" s="169"/>
      <c r="L158" s="15"/>
      <c r="M158" s="16"/>
      <c r="N158" s="17"/>
      <c r="O158" s="18"/>
      <c r="P158" s="5"/>
      <c r="Q158" s="6"/>
      <c r="R158" s="19"/>
      <c r="S158" s="20"/>
      <c r="T158" s="21"/>
      <c r="U158" s="42"/>
      <c r="V158" s="43"/>
      <c r="W158" s="43"/>
      <c r="X158" s="43"/>
      <c r="Y158" s="44"/>
      <c r="Z158" s="78"/>
      <c r="AA158" s="127"/>
      <c r="AB158" s="147" t="b">
        <f t="shared" si="0"/>
        <v>1</v>
      </c>
      <c r="AC158" s="147" t="b">
        <f t="shared" si="1"/>
        <v>1</v>
      </c>
    </row>
    <row r="159" spans="1:29" ht="20.100000000000001" customHeight="1" x14ac:dyDescent="0.15">
      <c r="A159" s="55">
        <f>IFERROR(IF(AND(TRIM($L159)&lt;&gt;"", OR(TRIM($N159)="",$AB159,$AC159)),1001,0),3)</f>
        <v>0</v>
      </c>
      <c r="B159" s="55"/>
      <c r="C159" s="73"/>
      <c r="E159" s="166" t="s">
        <v>80</v>
      </c>
      <c r="F159" s="167" t="s">
        <v>141</v>
      </c>
      <c r="G159" s="168"/>
      <c r="H159" s="168"/>
      <c r="I159" s="168"/>
      <c r="J159" s="168"/>
      <c r="K159" s="169"/>
      <c r="L159" s="15"/>
      <c r="M159" s="16"/>
      <c r="N159" s="17"/>
      <c r="O159" s="18"/>
      <c r="P159" s="5"/>
      <c r="Q159" s="6"/>
      <c r="R159" s="19"/>
      <c r="S159" s="20"/>
      <c r="T159" s="21"/>
      <c r="U159" s="42"/>
      <c r="V159" s="43"/>
      <c r="W159" s="43"/>
      <c r="X159" s="43"/>
      <c r="Y159" s="44"/>
      <c r="Z159" s="78"/>
      <c r="AA159" s="127"/>
      <c r="AB159" s="147" t="b">
        <f t="shared" si="0"/>
        <v>1</v>
      </c>
      <c r="AC159" s="147" t="b">
        <f t="shared" si="1"/>
        <v>1</v>
      </c>
    </row>
    <row r="160" spans="1:29" ht="20.100000000000001" customHeight="1" x14ac:dyDescent="0.15">
      <c r="A160" s="55">
        <f>IFERROR(IF(AND(TRIM($L160)&lt;&gt;"", OR(TRIM($N160)="",$AB160,$AC160)),1001,0),3)</f>
        <v>0</v>
      </c>
      <c r="B160" s="55"/>
      <c r="C160" s="73"/>
      <c r="E160" s="166" t="s">
        <v>81</v>
      </c>
      <c r="F160" s="167" t="s">
        <v>142</v>
      </c>
      <c r="G160" s="168"/>
      <c r="H160" s="168"/>
      <c r="I160" s="168"/>
      <c r="J160" s="168"/>
      <c r="K160" s="169"/>
      <c r="L160" s="15"/>
      <c r="M160" s="16"/>
      <c r="N160" s="17"/>
      <c r="O160" s="18"/>
      <c r="P160" s="5"/>
      <c r="Q160" s="6"/>
      <c r="R160" s="19"/>
      <c r="S160" s="20"/>
      <c r="T160" s="21"/>
      <c r="U160" s="42"/>
      <c r="V160" s="43"/>
      <c r="W160" s="43"/>
      <c r="X160" s="43"/>
      <c r="Y160" s="44"/>
      <c r="Z160" s="78"/>
      <c r="AA160" s="127"/>
      <c r="AB160" s="147" t="b">
        <f t="shared" si="0"/>
        <v>1</v>
      </c>
      <c r="AC160" s="147" t="b">
        <f t="shared" si="1"/>
        <v>1</v>
      </c>
    </row>
    <row r="161" spans="1:29" ht="20.100000000000001" customHeight="1" x14ac:dyDescent="0.15">
      <c r="A161" s="55">
        <f>IFERROR(IF(AND(TRIM($L161)&lt;&gt;"", OR(TRIM($N161)="",$AB161,$AC161)),1001,0),3)</f>
        <v>0</v>
      </c>
      <c r="B161" s="55"/>
      <c r="C161" s="73"/>
      <c r="E161" s="166" t="s">
        <v>82</v>
      </c>
      <c r="F161" s="167" t="s">
        <v>143</v>
      </c>
      <c r="G161" s="168"/>
      <c r="H161" s="168"/>
      <c r="I161" s="168"/>
      <c r="J161" s="168"/>
      <c r="K161" s="169"/>
      <c r="L161" s="15"/>
      <c r="M161" s="16"/>
      <c r="N161" s="17"/>
      <c r="O161" s="18"/>
      <c r="P161" s="5"/>
      <c r="Q161" s="6"/>
      <c r="R161" s="19"/>
      <c r="S161" s="20"/>
      <c r="T161" s="21"/>
      <c r="U161" s="42"/>
      <c r="V161" s="43"/>
      <c r="W161" s="43"/>
      <c r="X161" s="43"/>
      <c r="Y161" s="44"/>
      <c r="Z161" s="78"/>
      <c r="AA161" s="127"/>
      <c r="AB161" s="147" t="b">
        <f t="shared" si="0"/>
        <v>1</v>
      </c>
      <c r="AC161" s="147" t="b">
        <f t="shared" si="1"/>
        <v>1</v>
      </c>
    </row>
    <row r="162" spans="1:29" ht="20.100000000000001" customHeight="1" x14ac:dyDescent="0.15">
      <c r="A162" s="55">
        <f>IFERROR(IF(AND(TRIM($L162)&lt;&gt;"", OR(TRIM($N162)="",$AB162,$AC162)),1001,0),3)</f>
        <v>0</v>
      </c>
      <c r="B162" s="55"/>
      <c r="C162" s="73"/>
      <c r="E162" s="166" t="s">
        <v>83</v>
      </c>
      <c r="F162" s="167" t="s">
        <v>144</v>
      </c>
      <c r="G162" s="168"/>
      <c r="H162" s="168"/>
      <c r="I162" s="168"/>
      <c r="J162" s="168"/>
      <c r="K162" s="169"/>
      <c r="L162" s="15"/>
      <c r="M162" s="16"/>
      <c r="N162" s="17"/>
      <c r="O162" s="18"/>
      <c r="P162" s="5"/>
      <c r="Q162" s="6"/>
      <c r="R162" s="19"/>
      <c r="S162" s="20"/>
      <c r="T162" s="21"/>
      <c r="U162" s="42"/>
      <c r="V162" s="43"/>
      <c r="W162" s="43"/>
      <c r="X162" s="43"/>
      <c r="Y162" s="44"/>
      <c r="Z162" s="78"/>
      <c r="AA162" s="127"/>
      <c r="AB162" s="147" t="b">
        <f t="shared" si="0"/>
        <v>1</v>
      </c>
      <c r="AC162" s="147" t="b">
        <f t="shared" si="1"/>
        <v>1</v>
      </c>
    </row>
    <row r="163" spans="1:29" ht="20.100000000000001" customHeight="1" x14ac:dyDescent="0.15">
      <c r="A163" s="55">
        <f>IFERROR(IF(AND(TRIM($L163)&lt;&gt;"", OR(TRIM($N163)="",$AB163,$AC163)),1001,0),3)</f>
        <v>0</v>
      </c>
      <c r="B163" s="55"/>
      <c r="C163" s="73"/>
      <c r="E163" s="166" t="s">
        <v>84</v>
      </c>
      <c r="F163" s="167" t="s">
        <v>145</v>
      </c>
      <c r="G163" s="168"/>
      <c r="H163" s="168"/>
      <c r="I163" s="168"/>
      <c r="J163" s="168"/>
      <c r="K163" s="169"/>
      <c r="L163" s="15"/>
      <c r="M163" s="16"/>
      <c r="N163" s="17"/>
      <c r="O163" s="18"/>
      <c r="P163" s="5"/>
      <c r="Q163" s="6"/>
      <c r="R163" s="19"/>
      <c r="S163" s="20"/>
      <c r="T163" s="21"/>
      <c r="U163" s="42"/>
      <c r="V163" s="43"/>
      <c r="W163" s="43"/>
      <c r="X163" s="43"/>
      <c r="Y163" s="44"/>
      <c r="Z163" s="78"/>
      <c r="AA163" s="127"/>
      <c r="AB163" s="147" t="b">
        <f t="shared" si="0"/>
        <v>1</v>
      </c>
      <c r="AC163" s="147" t="b">
        <f t="shared" si="1"/>
        <v>1</v>
      </c>
    </row>
    <row r="164" spans="1:29" ht="20.100000000000001" customHeight="1" x14ac:dyDescent="0.15">
      <c r="A164" s="55">
        <f>IFERROR(IF(AND(TRIM($L164)&lt;&gt;"", OR(TRIM($N164)="",$AB164,$AC164)),1001,0),3)</f>
        <v>0</v>
      </c>
      <c r="B164" s="55"/>
      <c r="C164" s="73"/>
      <c r="E164" s="166" t="s">
        <v>85</v>
      </c>
      <c r="F164" s="167" t="s">
        <v>146</v>
      </c>
      <c r="G164" s="168"/>
      <c r="H164" s="168"/>
      <c r="I164" s="168"/>
      <c r="J164" s="168"/>
      <c r="K164" s="169"/>
      <c r="L164" s="15"/>
      <c r="M164" s="16"/>
      <c r="N164" s="17"/>
      <c r="O164" s="18"/>
      <c r="P164" s="5"/>
      <c r="Q164" s="6"/>
      <c r="R164" s="19"/>
      <c r="S164" s="20"/>
      <c r="T164" s="21"/>
      <c r="U164" s="42"/>
      <c r="V164" s="43"/>
      <c r="W164" s="43"/>
      <c r="X164" s="43"/>
      <c r="Y164" s="44"/>
      <c r="Z164" s="78"/>
      <c r="AA164" s="127"/>
      <c r="AB164" s="147" t="b">
        <f t="shared" si="0"/>
        <v>1</v>
      </c>
      <c r="AC164" s="147" t="b">
        <f t="shared" si="1"/>
        <v>1</v>
      </c>
    </row>
    <row r="165" spans="1:29" ht="20.100000000000001" customHeight="1" x14ac:dyDescent="0.15">
      <c r="A165" s="55">
        <f>IFERROR(IF(AND(TRIM($L165)&lt;&gt;"", OR(TRIM($N165)="",$AB165,$AC165)),1001,0),3)</f>
        <v>0</v>
      </c>
      <c r="B165" s="55"/>
      <c r="C165" s="69"/>
      <c r="E165" s="166" t="s">
        <v>86</v>
      </c>
      <c r="F165" s="167" t="s">
        <v>147</v>
      </c>
      <c r="G165" s="168"/>
      <c r="H165" s="168"/>
      <c r="I165" s="168"/>
      <c r="J165" s="168"/>
      <c r="K165" s="169"/>
      <c r="L165" s="15"/>
      <c r="M165" s="16"/>
      <c r="N165" s="17"/>
      <c r="O165" s="18"/>
      <c r="P165" s="5"/>
      <c r="Q165" s="6"/>
      <c r="R165" s="19"/>
      <c r="S165" s="20"/>
      <c r="T165" s="21"/>
      <c r="U165" s="42"/>
      <c r="V165" s="43"/>
      <c r="W165" s="43"/>
      <c r="X165" s="43"/>
      <c r="Y165" s="44"/>
      <c r="Z165" s="170"/>
      <c r="AA165" s="131"/>
      <c r="AB165" s="147" t="b">
        <f t="shared" si="0"/>
        <v>1</v>
      </c>
      <c r="AC165" s="147" t="b">
        <f t="shared" si="1"/>
        <v>1</v>
      </c>
    </row>
    <row r="166" spans="1:29" ht="20.100000000000001" customHeight="1" x14ac:dyDescent="0.15">
      <c r="A166" s="55">
        <f>IFERROR(IF(AND(TRIM($L166)&lt;&gt;"", OR(TRIM($N166)="",$AB166,$AC166)),1001,0),3)</f>
        <v>0</v>
      </c>
      <c r="B166" s="55"/>
      <c r="C166" s="73"/>
      <c r="E166" s="166" t="s">
        <v>87</v>
      </c>
      <c r="F166" s="167" t="s">
        <v>148</v>
      </c>
      <c r="G166" s="168"/>
      <c r="H166" s="168"/>
      <c r="I166" s="168"/>
      <c r="J166" s="168"/>
      <c r="K166" s="169"/>
      <c r="L166" s="15"/>
      <c r="M166" s="16"/>
      <c r="N166" s="17"/>
      <c r="O166" s="18"/>
      <c r="P166" s="5"/>
      <c r="Q166" s="6"/>
      <c r="R166" s="19"/>
      <c r="S166" s="20"/>
      <c r="T166" s="21"/>
      <c r="U166" s="42"/>
      <c r="V166" s="43"/>
      <c r="W166" s="43"/>
      <c r="X166" s="43"/>
      <c r="Y166" s="44"/>
      <c r="Z166" s="78"/>
      <c r="AA166" s="127"/>
      <c r="AB166" s="147" t="b">
        <f t="shared" si="0"/>
        <v>1</v>
      </c>
      <c r="AC166" s="147" t="b">
        <f t="shared" si="1"/>
        <v>1</v>
      </c>
    </row>
    <row r="167" spans="1:29" ht="20.100000000000001" customHeight="1" x14ac:dyDescent="0.15">
      <c r="A167" s="55">
        <f>IFERROR(IF(AND(TRIM($L167)&lt;&gt;"", OR(TRIM($N167)="",$AB167,$AC167)),1001,0),3)</f>
        <v>0</v>
      </c>
      <c r="B167" s="55"/>
      <c r="C167" s="73"/>
      <c r="E167" s="166" t="s">
        <v>88</v>
      </c>
      <c r="F167" s="167" t="s">
        <v>149</v>
      </c>
      <c r="G167" s="168"/>
      <c r="H167" s="168"/>
      <c r="I167" s="168"/>
      <c r="J167" s="168"/>
      <c r="K167" s="169"/>
      <c r="L167" s="15"/>
      <c r="M167" s="16"/>
      <c r="N167" s="17"/>
      <c r="O167" s="18"/>
      <c r="P167" s="5"/>
      <c r="Q167" s="6"/>
      <c r="R167" s="19"/>
      <c r="S167" s="20"/>
      <c r="T167" s="21"/>
      <c r="U167" s="42"/>
      <c r="V167" s="43"/>
      <c r="W167" s="43"/>
      <c r="X167" s="43"/>
      <c r="Y167" s="44"/>
      <c r="Z167" s="78"/>
      <c r="AA167" s="127"/>
      <c r="AB167" s="147" t="b">
        <f t="shared" si="0"/>
        <v>1</v>
      </c>
      <c r="AC167" s="147" t="b">
        <f t="shared" si="1"/>
        <v>1</v>
      </c>
    </row>
    <row r="168" spans="1:29" ht="20.100000000000001" customHeight="1" x14ac:dyDescent="0.15">
      <c r="A168" s="55">
        <f>IFERROR(IF(AND(TRIM($L168)&lt;&gt;"", OR(TRIM($N168)="",$AB168,$AC168)),1001,0),3)</f>
        <v>0</v>
      </c>
      <c r="B168" s="55"/>
      <c r="C168" s="73"/>
      <c r="E168" s="166" t="s">
        <v>89</v>
      </c>
      <c r="F168" s="167" t="s">
        <v>150</v>
      </c>
      <c r="G168" s="168"/>
      <c r="H168" s="168"/>
      <c r="I168" s="168"/>
      <c r="J168" s="168"/>
      <c r="K168" s="169"/>
      <c r="L168" s="15"/>
      <c r="M168" s="16"/>
      <c r="N168" s="17"/>
      <c r="O168" s="18"/>
      <c r="P168" s="5"/>
      <c r="Q168" s="6"/>
      <c r="R168" s="19"/>
      <c r="S168" s="20"/>
      <c r="T168" s="21"/>
      <c r="U168" s="42"/>
      <c r="V168" s="43"/>
      <c r="W168" s="43"/>
      <c r="X168" s="43"/>
      <c r="Y168" s="44"/>
      <c r="Z168" s="78"/>
      <c r="AA168" s="127"/>
      <c r="AB168" s="147" t="b">
        <f t="shared" si="0"/>
        <v>1</v>
      </c>
      <c r="AC168" s="147" t="b">
        <f t="shared" si="1"/>
        <v>1</v>
      </c>
    </row>
    <row r="169" spans="1:29" ht="20.100000000000001" customHeight="1" x14ac:dyDescent="0.15">
      <c r="A169" s="55">
        <f>IFERROR(IF(AND(TRIM($L169)&lt;&gt;"", OR(TRIM($N169)="",$AB169,$AC169)),1001,0),3)</f>
        <v>0</v>
      </c>
      <c r="B169" s="55"/>
      <c r="C169" s="73"/>
      <c r="E169" s="166" t="s">
        <v>90</v>
      </c>
      <c r="F169" s="167" t="s">
        <v>151</v>
      </c>
      <c r="G169" s="168"/>
      <c r="H169" s="168"/>
      <c r="I169" s="168"/>
      <c r="J169" s="168"/>
      <c r="K169" s="169"/>
      <c r="L169" s="15"/>
      <c r="M169" s="16"/>
      <c r="N169" s="17"/>
      <c r="O169" s="18"/>
      <c r="P169" s="5"/>
      <c r="Q169" s="6"/>
      <c r="R169" s="19"/>
      <c r="S169" s="20"/>
      <c r="T169" s="21"/>
      <c r="U169" s="42"/>
      <c r="V169" s="43"/>
      <c r="W169" s="43"/>
      <c r="X169" s="43"/>
      <c r="Y169" s="44"/>
      <c r="Z169" s="78"/>
      <c r="AA169" s="127"/>
      <c r="AB169" s="147" t="b">
        <f t="shared" si="0"/>
        <v>1</v>
      </c>
      <c r="AC169" s="147" t="b">
        <f t="shared" si="1"/>
        <v>1</v>
      </c>
    </row>
    <row r="170" spans="1:29" ht="20.100000000000001" customHeight="1" x14ac:dyDescent="0.15">
      <c r="A170" s="55">
        <f>IFERROR(IF(AND(TRIM($L170)&lt;&gt;"", OR(TRIM($N170)="",$AB170,$AC170)),1001,0),3)</f>
        <v>0</v>
      </c>
      <c r="B170" s="55"/>
      <c r="C170" s="73"/>
      <c r="E170" s="166" t="s">
        <v>91</v>
      </c>
      <c r="F170" s="167" t="s">
        <v>152</v>
      </c>
      <c r="G170" s="168"/>
      <c r="H170" s="168"/>
      <c r="I170" s="168"/>
      <c r="J170" s="168"/>
      <c r="K170" s="169"/>
      <c r="L170" s="15"/>
      <c r="M170" s="16"/>
      <c r="N170" s="17"/>
      <c r="O170" s="18"/>
      <c r="P170" s="5"/>
      <c r="Q170" s="6"/>
      <c r="R170" s="19"/>
      <c r="S170" s="20"/>
      <c r="T170" s="21"/>
      <c r="U170" s="42"/>
      <c r="V170" s="43"/>
      <c r="W170" s="43"/>
      <c r="X170" s="43"/>
      <c r="Y170" s="44"/>
      <c r="Z170" s="78"/>
      <c r="AA170" s="127"/>
      <c r="AB170" s="147" t="b">
        <f t="shared" si="0"/>
        <v>1</v>
      </c>
      <c r="AC170" s="147" t="b">
        <f t="shared" si="1"/>
        <v>1</v>
      </c>
    </row>
    <row r="171" spans="1:29" ht="20.100000000000001" customHeight="1" x14ac:dyDescent="0.15">
      <c r="A171" s="55">
        <f>IFERROR(IF(AND(TRIM($L171)&lt;&gt;"", OR(TRIM($N171)="",$AB171,$AC171)),1001,0),3)</f>
        <v>0</v>
      </c>
      <c r="B171" s="55"/>
      <c r="C171" s="73"/>
      <c r="E171" s="166" t="s">
        <v>92</v>
      </c>
      <c r="F171" s="167" t="s">
        <v>153</v>
      </c>
      <c r="G171" s="168"/>
      <c r="H171" s="168"/>
      <c r="I171" s="168"/>
      <c r="J171" s="168"/>
      <c r="K171" s="169"/>
      <c r="L171" s="15"/>
      <c r="M171" s="16"/>
      <c r="N171" s="17"/>
      <c r="O171" s="18"/>
      <c r="P171" s="5"/>
      <c r="Q171" s="6"/>
      <c r="R171" s="19"/>
      <c r="S171" s="20"/>
      <c r="T171" s="21"/>
      <c r="U171" s="42"/>
      <c r="V171" s="43"/>
      <c r="W171" s="43"/>
      <c r="X171" s="43"/>
      <c r="Y171" s="44"/>
      <c r="Z171" s="78"/>
      <c r="AA171" s="127"/>
      <c r="AB171" s="147" t="b">
        <f t="shared" si="0"/>
        <v>1</v>
      </c>
      <c r="AC171" s="147" t="b">
        <f t="shared" si="1"/>
        <v>1</v>
      </c>
    </row>
    <row r="172" spans="1:29" ht="20.100000000000001" customHeight="1" x14ac:dyDescent="0.15">
      <c r="A172" s="55">
        <f>IFERROR(IF(AND(TRIM($L172)&lt;&gt;"", OR(TRIM($N172)="",$AB172,$AC172)),1001,0),3)</f>
        <v>0</v>
      </c>
      <c r="B172" s="55"/>
      <c r="C172" s="73"/>
      <c r="E172" s="166" t="s">
        <v>93</v>
      </c>
      <c r="F172" s="167" t="s">
        <v>154</v>
      </c>
      <c r="G172" s="168"/>
      <c r="H172" s="168"/>
      <c r="I172" s="168"/>
      <c r="J172" s="168"/>
      <c r="K172" s="169"/>
      <c r="L172" s="15"/>
      <c r="M172" s="16"/>
      <c r="N172" s="17"/>
      <c r="O172" s="18"/>
      <c r="P172" s="5"/>
      <c r="Q172" s="6"/>
      <c r="R172" s="19"/>
      <c r="S172" s="20"/>
      <c r="T172" s="21"/>
      <c r="U172" s="42"/>
      <c r="V172" s="43"/>
      <c r="W172" s="43"/>
      <c r="X172" s="43"/>
      <c r="Y172" s="44"/>
      <c r="Z172" s="78"/>
      <c r="AA172" s="127"/>
      <c r="AB172" s="147" t="b">
        <f t="shared" si="0"/>
        <v>1</v>
      </c>
      <c r="AC172" s="147" t="b">
        <f t="shared" si="1"/>
        <v>1</v>
      </c>
    </row>
    <row r="173" spans="1:29" ht="20.100000000000001" customHeight="1" x14ac:dyDescent="0.15">
      <c r="A173" s="55">
        <f>IFERROR(IF(AND(TRIM($L173)&lt;&gt;"", OR(TRIM($N173)="",$AB173,$AC173)),1001,0),3)</f>
        <v>0</v>
      </c>
      <c r="B173" s="55"/>
      <c r="C173" s="73"/>
      <c r="E173" s="166" t="s">
        <v>94</v>
      </c>
      <c r="F173" s="167" t="s">
        <v>155</v>
      </c>
      <c r="G173" s="168"/>
      <c r="H173" s="168"/>
      <c r="I173" s="168"/>
      <c r="J173" s="168"/>
      <c r="K173" s="169"/>
      <c r="L173" s="15"/>
      <c r="M173" s="16"/>
      <c r="N173" s="17"/>
      <c r="O173" s="18"/>
      <c r="P173" s="5"/>
      <c r="Q173" s="6"/>
      <c r="R173" s="19"/>
      <c r="S173" s="20"/>
      <c r="T173" s="21"/>
      <c r="U173" s="42"/>
      <c r="V173" s="43"/>
      <c r="W173" s="43"/>
      <c r="X173" s="43"/>
      <c r="Y173" s="44"/>
      <c r="Z173" s="78"/>
      <c r="AA173" s="127"/>
      <c r="AB173" s="147" t="b">
        <f t="shared" si="0"/>
        <v>1</v>
      </c>
      <c r="AC173" s="147" t="b">
        <f t="shared" si="1"/>
        <v>1</v>
      </c>
    </row>
    <row r="174" spans="1:29" ht="20.100000000000001" customHeight="1" x14ac:dyDescent="0.15">
      <c r="A174" s="55">
        <f>IFERROR(IF(AND(TRIM($L174)&lt;&gt;"", OR(TRIM($N174)="",$AB174,$AC174)),1001,0),3)</f>
        <v>0</v>
      </c>
      <c r="B174" s="55"/>
      <c r="C174" s="73"/>
      <c r="E174" s="171" t="s">
        <v>95</v>
      </c>
      <c r="F174" s="172" t="s">
        <v>156</v>
      </c>
      <c r="G174" s="173"/>
      <c r="H174" s="173"/>
      <c r="I174" s="173"/>
      <c r="J174" s="173"/>
      <c r="K174" s="174"/>
      <c r="L174" s="30"/>
      <c r="M174" s="31"/>
      <c r="N174" s="34"/>
      <c r="O174" s="35"/>
      <c r="P174" s="7"/>
      <c r="Q174" s="8"/>
      <c r="R174" s="2"/>
      <c r="S174" s="3"/>
      <c r="T174" s="4"/>
      <c r="U174" s="45"/>
      <c r="V174" s="46"/>
      <c r="W174" s="46"/>
      <c r="X174" s="46"/>
      <c r="Y174" s="47"/>
      <c r="Z174" s="78"/>
      <c r="AA174" s="127"/>
      <c r="AB174" s="147" t="b">
        <f t="shared" si="0"/>
        <v>1</v>
      </c>
      <c r="AC174" s="147" t="b">
        <f t="shared" si="1"/>
        <v>1</v>
      </c>
    </row>
    <row r="175" spans="1:29" ht="30" customHeight="1" x14ac:dyDescent="0.15">
      <c r="A175" s="55"/>
      <c r="B175" s="55"/>
      <c r="C175" s="94"/>
      <c r="D175" s="95"/>
      <c r="E175" s="95"/>
      <c r="F175" s="95"/>
      <c r="G175" s="95"/>
      <c r="H175" s="95"/>
      <c r="I175" s="95"/>
      <c r="J175" s="95"/>
      <c r="K175" s="95"/>
      <c r="L175" s="95"/>
      <c r="M175" s="175"/>
      <c r="N175" s="95"/>
      <c r="O175" s="121"/>
      <c r="P175" s="96"/>
      <c r="Q175" s="122"/>
      <c r="R175" s="122"/>
      <c r="S175" s="122"/>
      <c r="T175" s="122"/>
      <c r="U175" s="122"/>
      <c r="V175" s="122"/>
      <c r="W175" s="122"/>
      <c r="X175" s="122"/>
      <c r="Y175" s="96"/>
      <c r="Z175" s="98"/>
    </row>
  </sheetData>
  <sheetProtection algorithmName="SHA-512" hashValue="a+dVbG8dMrTLDlKDUlwLzFVIqc9TR6pIqMPj+NwAR0NUjGDupooIOrfSz3zERnNTyYRMniGMaVMTFviVCbBXpA==" saltValue="Ltyu1Yr0scwWIqKWVqQJbQ==" spinCount="100000" sheet="1" objects="1" scenarios="1"/>
  <dataConsolidate/>
  <mergeCells count="204">
    <mergeCell ref="U173:Y173"/>
    <mergeCell ref="U174:Y174"/>
    <mergeCell ref="U164:Y164"/>
    <mergeCell ref="U165:Y165"/>
    <mergeCell ref="U166:Y166"/>
    <mergeCell ref="U167:Y167"/>
    <mergeCell ref="U168:Y168"/>
    <mergeCell ref="U169:Y169"/>
    <mergeCell ref="U170:Y170"/>
    <mergeCell ref="U171:Y171"/>
    <mergeCell ref="U172:Y172"/>
    <mergeCell ref="U155:Y155"/>
    <mergeCell ref="U156:Y156"/>
    <mergeCell ref="U157:Y157"/>
    <mergeCell ref="U158:Y158"/>
    <mergeCell ref="U159:Y159"/>
    <mergeCell ref="U160:Y160"/>
    <mergeCell ref="U161:Y161"/>
    <mergeCell ref="U162:Y162"/>
    <mergeCell ref="U163:Y163"/>
    <mergeCell ref="U146:Y146"/>
    <mergeCell ref="U147:Y147"/>
    <mergeCell ref="U148:Y148"/>
    <mergeCell ref="U149:Y149"/>
    <mergeCell ref="U150:Y150"/>
    <mergeCell ref="U151:Y151"/>
    <mergeCell ref="U152:Y152"/>
    <mergeCell ref="U153:Y153"/>
    <mergeCell ref="U154:Y154"/>
    <mergeCell ref="E145:K145"/>
    <mergeCell ref="R145:T145"/>
    <mergeCell ref="I119:M119"/>
    <mergeCell ref="I121:M121"/>
    <mergeCell ref="I123:M123"/>
    <mergeCell ref="J120:Y120"/>
    <mergeCell ref="E144:Y144"/>
    <mergeCell ref="J134:Y134"/>
    <mergeCell ref="J138:Y138"/>
    <mergeCell ref="J140:Y140"/>
    <mergeCell ref="J142:Y142"/>
    <mergeCell ref="I135:M135"/>
    <mergeCell ref="I137:M137"/>
    <mergeCell ref="I139:Y139"/>
    <mergeCell ref="I141:Y141"/>
    <mergeCell ref="J132:Y132"/>
    <mergeCell ref="I133:M133"/>
    <mergeCell ref="L145:M145"/>
    <mergeCell ref="U145:Y145"/>
    <mergeCell ref="R161:T161"/>
    <mergeCell ref="R162:T162"/>
    <mergeCell ref="R163:T163"/>
    <mergeCell ref="R165:T165"/>
    <mergeCell ref="R166:T166"/>
    <mergeCell ref="R155:T155"/>
    <mergeCell ref="R156:T156"/>
    <mergeCell ref="R157:T157"/>
    <mergeCell ref="R158:T158"/>
    <mergeCell ref="R164:T164"/>
    <mergeCell ref="R160:T160"/>
    <mergeCell ref="N174:O174"/>
    <mergeCell ref="P145:Q145"/>
    <mergeCell ref="P146:Q146"/>
    <mergeCell ref="P147:Q147"/>
    <mergeCell ref="P148:Q148"/>
    <mergeCell ref="P149:Q149"/>
    <mergeCell ref="P150:Q150"/>
    <mergeCell ref="P151:Q151"/>
    <mergeCell ref="P152:Q152"/>
    <mergeCell ref="P153:Q153"/>
    <mergeCell ref="P154:Q154"/>
    <mergeCell ref="P155:Q155"/>
    <mergeCell ref="P156:Q156"/>
    <mergeCell ref="P157:Q157"/>
    <mergeCell ref="P158:Q158"/>
    <mergeCell ref="P159:Q159"/>
    <mergeCell ref="P160:Q160"/>
    <mergeCell ref="P161:Q161"/>
    <mergeCell ref="P162:Q162"/>
    <mergeCell ref="P163:Q163"/>
    <mergeCell ref="P164:Q164"/>
    <mergeCell ref="P165:Q165"/>
    <mergeCell ref="P166:Q166"/>
    <mergeCell ref="P167:Q167"/>
    <mergeCell ref="L174:M174"/>
    <mergeCell ref="N145:O145"/>
    <mergeCell ref="N146:O146"/>
    <mergeCell ref="N147:O147"/>
    <mergeCell ref="N148:O148"/>
    <mergeCell ref="N149:O149"/>
    <mergeCell ref="N150:O150"/>
    <mergeCell ref="N151:O151"/>
    <mergeCell ref="N152:O152"/>
    <mergeCell ref="N153:O153"/>
    <mergeCell ref="N154:O154"/>
    <mergeCell ref="N155:O155"/>
    <mergeCell ref="N156:O156"/>
    <mergeCell ref="N157:O157"/>
    <mergeCell ref="N158:O158"/>
    <mergeCell ref="N159:O159"/>
    <mergeCell ref="N160:O160"/>
    <mergeCell ref="N161:O161"/>
    <mergeCell ref="N162:O162"/>
    <mergeCell ref="N163:O163"/>
    <mergeCell ref="N164:O164"/>
    <mergeCell ref="N165:O165"/>
    <mergeCell ref="L163:M163"/>
    <mergeCell ref="L164:M164"/>
    <mergeCell ref="L151:M151"/>
    <mergeCell ref="L152:M152"/>
    <mergeCell ref="L153:M153"/>
    <mergeCell ref="L154:M154"/>
    <mergeCell ref="L155:M155"/>
    <mergeCell ref="L156:M156"/>
    <mergeCell ref="L157:M157"/>
    <mergeCell ref="L158:M158"/>
    <mergeCell ref="L159:M159"/>
    <mergeCell ref="L146:M146"/>
    <mergeCell ref="L147:M147"/>
    <mergeCell ref="L148:M148"/>
    <mergeCell ref="L149:M149"/>
    <mergeCell ref="L150:M150"/>
    <mergeCell ref="R167:T167"/>
    <mergeCell ref="L160:M160"/>
    <mergeCell ref="L161:M161"/>
    <mergeCell ref="L162:M162"/>
    <mergeCell ref="R146:T146"/>
    <mergeCell ref="R147:T147"/>
    <mergeCell ref="R148:T148"/>
    <mergeCell ref="R149:T149"/>
    <mergeCell ref="R150:T150"/>
    <mergeCell ref="R151:T151"/>
    <mergeCell ref="R152:T152"/>
    <mergeCell ref="R153:T153"/>
    <mergeCell ref="R154:T154"/>
    <mergeCell ref="R159:T159"/>
    <mergeCell ref="N166:O166"/>
    <mergeCell ref="N167:O167"/>
    <mergeCell ref="L165:M165"/>
    <mergeCell ref="L166:M166"/>
    <mergeCell ref="L167:M167"/>
    <mergeCell ref="E15:H15"/>
    <mergeCell ref="C13:H13"/>
    <mergeCell ref="I71:Y71"/>
    <mergeCell ref="I63:M63"/>
    <mergeCell ref="I131:M131"/>
    <mergeCell ref="C128:H128"/>
    <mergeCell ref="I26:Y26"/>
    <mergeCell ref="C60:H60"/>
    <mergeCell ref="I73:Y73"/>
    <mergeCell ref="I20:M20"/>
    <mergeCell ref="C109:H109"/>
    <mergeCell ref="I32:Y32"/>
    <mergeCell ref="I34:M34"/>
    <mergeCell ref="I36:M36"/>
    <mergeCell ref="I69:M69"/>
    <mergeCell ref="I79:Y79"/>
    <mergeCell ref="I81:Y81"/>
    <mergeCell ref="I83:M83"/>
    <mergeCell ref="I85:M85"/>
    <mergeCell ref="I111:M111"/>
    <mergeCell ref="J112:Y112"/>
    <mergeCell ref="J116:Y116"/>
    <mergeCell ref="N170:O170"/>
    <mergeCell ref="N171:O171"/>
    <mergeCell ref="N172:O172"/>
    <mergeCell ref="N173:O173"/>
    <mergeCell ref="R170:T170"/>
    <mergeCell ref="R171:T171"/>
    <mergeCell ref="L168:M168"/>
    <mergeCell ref="R172:T172"/>
    <mergeCell ref="R173:T173"/>
    <mergeCell ref="L170:M170"/>
    <mergeCell ref="L171:M171"/>
    <mergeCell ref="P168:Q168"/>
    <mergeCell ref="P169:Q169"/>
    <mergeCell ref="P170:Q170"/>
    <mergeCell ref="P171:Q171"/>
    <mergeCell ref="L169:M169"/>
    <mergeCell ref="R168:T168"/>
    <mergeCell ref="R169:T169"/>
    <mergeCell ref="R174:T174"/>
    <mergeCell ref="P172:Q172"/>
    <mergeCell ref="P173:Q173"/>
    <mergeCell ref="P174:Q174"/>
    <mergeCell ref="W1:Z1"/>
    <mergeCell ref="I22:Y22"/>
    <mergeCell ref="I24:Y24"/>
    <mergeCell ref="J15:Y15"/>
    <mergeCell ref="I28:Y28"/>
    <mergeCell ref="I38:Y38"/>
    <mergeCell ref="I87:Y87"/>
    <mergeCell ref="I30:Y30"/>
    <mergeCell ref="I40:M40"/>
    <mergeCell ref="J74:Y74"/>
    <mergeCell ref="I75:Y75"/>
    <mergeCell ref="J76:Y76"/>
    <mergeCell ref="I77:Y77"/>
    <mergeCell ref="I117:M117"/>
    <mergeCell ref="I113:M113"/>
    <mergeCell ref="I115:M115"/>
    <mergeCell ref="L172:M172"/>
    <mergeCell ref="L173:M173"/>
    <mergeCell ref="N168:O168"/>
    <mergeCell ref="N169:O169"/>
  </mergeCells>
  <phoneticPr fontId="4"/>
  <conditionalFormatting sqref="I20:M20">
    <cfRule type="expression" dxfId="150" priority="151" stopIfTrue="1">
      <formula>$A20&lt;&gt;0</formula>
    </cfRule>
  </conditionalFormatting>
  <conditionalFormatting sqref="I22:Y22">
    <cfRule type="expression" dxfId="149" priority="150" stopIfTrue="1">
      <formula>$A22&lt;&gt;0</formula>
    </cfRule>
  </conditionalFormatting>
  <conditionalFormatting sqref="I24:Y24">
    <cfRule type="expression" dxfId="148" priority="149" stopIfTrue="1">
      <formula>$A24&lt;&gt;0</formula>
    </cfRule>
  </conditionalFormatting>
  <conditionalFormatting sqref="I26:Y26">
    <cfRule type="expression" dxfId="147" priority="148" stopIfTrue="1">
      <formula>$A26&lt;&gt;0</formula>
    </cfRule>
  </conditionalFormatting>
  <conditionalFormatting sqref="I28:Y28">
    <cfRule type="expression" dxfId="146" priority="147" stopIfTrue="1">
      <formula>$A28&lt;&gt;0</formula>
    </cfRule>
  </conditionalFormatting>
  <conditionalFormatting sqref="I30:Y30">
    <cfRule type="expression" dxfId="145" priority="146" stopIfTrue="1">
      <formula>$A30&lt;&gt;0</formula>
    </cfRule>
  </conditionalFormatting>
  <conditionalFormatting sqref="I32:Y32">
    <cfRule type="expression" dxfId="144" priority="145" stopIfTrue="1">
      <formula>$A32&lt;&gt;0</formula>
    </cfRule>
  </conditionalFormatting>
  <conditionalFormatting sqref="I34:M34">
    <cfRule type="expression" dxfId="143" priority="144" stopIfTrue="1">
      <formula>$A34&lt;&gt;0</formula>
    </cfRule>
  </conditionalFormatting>
  <conditionalFormatting sqref="I36:M36">
    <cfRule type="expression" dxfId="142" priority="143" stopIfTrue="1">
      <formula>$A36&lt;&gt;0</formula>
    </cfRule>
  </conditionalFormatting>
  <conditionalFormatting sqref="I38:Y38">
    <cfRule type="expression" dxfId="141" priority="142" stopIfTrue="1">
      <formula>$A38&lt;&gt;0</formula>
    </cfRule>
  </conditionalFormatting>
  <conditionalFormatting sqref="I40:M40">
    <cfRule type="expression" dxfId="140" priority="141" stopIfTrue="1">
      <formula>$A40&lt;&gt;0</formula>
    </cfRule>
  </conditionalFormatting>
  <conditionalFormatting sqref="I63:M63">
    <cfRule type="expression" dxfId="139" priority="140" stopIfTrue="1">
      <formula>$A63&lt;&gt;0</formula>
    </cfRule>
  </conditionalFormatting>
  <conditionalFormatting sqref="I69:M69">
    <cfRule type="expression" dxfId="138" priority="139" stopIfTrue="1">
      <formula>$A69&lt;&gt;0</formula>
    </cfRule>
  </conditionalFormatting>
  <conditionalFormatting sqref="I71:Y71">
    <cfRule type="expression" dxfId="137" priority="138" stopIfTrue="1">
      <formula>$A71&lt;&gt;0</formula>
    </cfRule>
  </conditionalFormatting>
  <conditionalFormatting sqref="I73:Y73">
    <cfRule type="expression" dxfId="136" priority="137" stopIfTrue="1">
      <formula>$A73&lt;&gt;0</formula>
    </cfRule>
  </conditionalFormatting>
  <conditionalFormatting sqref="I75:Y75">
    <cfRule type="expression" dxfId="135" priority="136" stopIfTrue="1">
      <formula>$A75&lt;&gt;0</formula>
    </cfRule>
  </conditionalFormatting>
  <conditionalFormatting sqref="I77:Y77">
    <cfRule type="expression" dxfId="134" priority="135" stopIfTrue="1">
      <formula>$A77&lt;&gt;0</formula>
    </cfRule>
  </conditionalFormatting>
  <conditionalFormatting sqref="I79:Y79">
    <cfRule type="expression" dxfId="133" priority="134" stopIfTrue="1">
      <formula>$A79&lt;&gt;0</formula>
    </cfRule>
  </conditionalFormatting>
  <conditionalFormatting sqref="I81:Y81">
    <cfRule type="expression" dxfId="132" priority="133" stopIfTrue="1">
      <formula>$A81&lt;&gt;0</formula>
    </cfRule>
  </conditionalFormatting>
  <conditionalFormatting sqref="I83:M83">
    <cfRule type="expression" dxfId="131" priority="132" stopIfTrue="1">
      <formula>$A83&lt;&gt;0</formula>
    </cfRule>
  </conditionalFormatting>
  <conditionalFormatting sqref="P83">
    <cfRule type="expression" dxfId="130" priority="131" stopIfTrue="1">
      <formula>$A84&lt;&gt;0</formula>
    </cfRule>
  </conditionalFormatting>
  <conditionalFormatting sqref="I85:M85">
    <cfRule type="expression" dxfId="129" priority="130" stopIfTrue="1">
      <formula>$A85&lt;&gt;0</formula>
    </cfRule>
  </conditionalFormatting>
  <conditionalFormatting sqref="I87:Y87">
    <cfRule type="expression" dxfId="128" priority="129" stopIfTrue="1">
      <formula>$A87&lt;&gt;0</formula>
    </cfRule>
  </conditionalFormatting>
  <conditionalFormatting sqref="I111:M111">
    <cfRule type="expression" dxfId="127" priority="128" stopIfTrue="1">
      <formula>$A111&lt;&gt;0</formula>
    </cfRule>
  </conditionalFormatting>
  <conditionalFormatting sqref="I115:M115">
    <cfRule type="expression" dxfId="126" priority="127" stopIfTrue="1">
      <formula>$A115&lt;&gt;0</formula>
    </cfRule>
  </conditionalFormatting>
  <conditionalFormatting sqref="I117:M117">
    <cfRule type="expression" dxfId="125" priority="126" stopIfTrue="1">
      <formula>$A117&lt;&gt;0</formula>
    </cfRule>
  </conditionalFormatting>
  <conditionalFormatting sqref="I121:M121">
    <cfRule type="expression" dxfId="124" priority="125" stopIfTrue="1">
      <formula>$A121&lt;&gt;0</formula>
    </cfRule>
  </conditionalFormatting>
  <conditionalFormatting sqref="I123:M123">
    <cfRule type="expression" dxfId="123" priority="124" stopIfTrue="1">
      <formula>$A123&lt;&gt;0</formula>
    </cfRule>
  </conditionalFormatting>
  <conditionalFormatting sqref="I131:M131">
    <cfRule type="expression" dxfId="122" priority="123" stopIfTrue="1">
      <formula>TRIM($I131)=""</formula>
    </cfRule>
  </conditionalFormatting>
  <conditionalFormatting sqref="P131">
    <cfRule type="expression" dxfId="121" priority="122" stopIfTrue="1">
      <formula>OR(NOT(ISNUMBER(VALUE($P131))), TRIM($P131)="", LEN($P131)&lt;&gt;6)</formula>
    </cfRule>
  </conditionalFormatting>
  <conditionalFormatting sqref="I133:M133">
    <cfRule type="expression" dxfId="120" priority="121" stopIfTrue="1">
      <formula>$A133&lt;&gt;0</formula>
    </cfRule>
  </conditionalFormatting>
  <conditionalFormatting sqref="I135:M135">
    <cfRule type="expression" dxfId="119" priority="120" stopIfTrue="1">
      <formula>$A135&lt;&gt;0</formula>
    </cfRule>
  </conditionalFormatting>
  <conditionalFormatting sqref="I137:M137">
    <cfRule type="expression" dxfId="118" priority="119" stopIfTrue="1">
      <formula>$A137&lt;&gt;0</formula>
    </cfRule>
  </conditionalFormatting>
  <conditionalFormatting sqref="I139:Y139">
    <cfRule type="expression" dxfId="117" priority="118" stopIfTrue="1">
      <formula>$A139&lt;&gt;0</formula>
    </cfRule>
  </conditionalFormatting>
  <conditionalFormatting sqref="I141:Y141">
    <cfRule type="expression" dxfId="116" priority="117" stopIfTrue="1">
      <formula>$A141&lt;&gt;0</formula>
    </cfRule>
  </conditionalFormatting>
  <conditionalFormatting sqref="L146:M146">
    <cfRule type="expression" dxfId="115" priority="116" stopIfTrue="1">
      <formula>希望&lt;&gt;0</formula>
    </cfRule>
  </conditionalFormatting>
  <conditionalFormatting sqref="N146:O146">
    <cfRule type="expression" dxfId="114" priority="115" stopIfTrue="1">
      <formula>AND($A146&lt;&gt;0, TRIM($N146)="")</formula>
    </cfRule>
  </conditionalFormatting>
  <conditionalFormatting sqref="P146:Q146">
    <cfRule type="expression" dxfId="113" priority="114" stopIfTrue="1">
      <formula>AND($A146&lt;&gt;0, $AB146)</formula>
    </cfRule>
  </conditionalFormatting>
  <conditionalFormatting sqref="R146:T146">
    <cfRule type="expression" dxfId="112" priority="113" stopIfTrue="1">
      <formula>AND($A146&lt;&gt;0, $AC146)</formula>
    </cfRule>
  </conditionalFormatting>
  <conditionalFormatting sqref="L147:M147">
    <cfRule type="expression" dxfId="111" priority="112" stopIfTrue="1">
      <formula>希望&lt;&gt;0</formula>
    </cfRule>
  </conditionalFormatting>
  <conditionalFormatting sqref="N147:O147">
    <cfRule type="expression" dxfId="110" priority="111" stopIfTrue="1">
      <formula>AND($A147&lt;&gt;0, TRIM($N147)="")</formula>
    </cfRule>
  </conditionalFormatting>
  <conditionalFormatting sqref="P147:Q147">
    <cfRule type="expression" dxfId="109" priority="110" stopIfTrue="1">
      <formula>AND($A147&lt;&gt;0, $AB147)</formula>
    </cfRule>
  </conditionalFormatting>
  <conditionalFormatting sqref="R147:T147">
    <cfRule type="expression" dxfId="108" priority="109" stopIfTrue="1">
      <formula>AND($A147&lt;&gt;0, $AC147)</formula>
    </cfRule>
  </conditionalFormatting>
  <conditionalFormatting sqref="L148:M148">
    <cfRule type="expression" dxfId="107" priority="108" stopIfTrue="1">
      <formula>希望&lt;&gt;0</formula>
    </cfRule>
  </conditionalFormatting>
  <conditionalFormatting sqref="N148:O148">
    <cfRule type="expression" dxfId="106" priority="107" stopIfTrue="1">
      <formula>AND($A148&lt;&gt;0, TRIM($N148)="")</formula>
    </cfRule>
  </conditionalFormatting>
  <conditionalFormatting sqref="P148:Q148">
    <cfRule type="expression" dxfId="105" priority="106" stopIfTrue="1">
      <formula>AND($A148&lt;&gt;0, $AB148)</formula>
    </cfRule>
  </conditionalFormatting>
  <conditionalFormatting sqref="R148:T148">
    <cfRule type="expression" dxfId="104" priority="105" stopIfTrue="1">
      <formula>AND($A148&lt;&gt;0, $AC148)</formula>
    </cfRule>
  </conditionalFormatting>
  <conditionalFormatting sqref="L149:M149">
    <cfRule type="expression" dxfId="103" priority="104" stopIfTrue="1">
      <formula>希望&lt;&gt;0</formula>
    </cfRule>
  </conditionalFormatting>
  <conditionalFormatting sqref="N149:O149">
    <cfRule type="expression" dxfId="102" priority="103" stopIfTrue="1">
      <formula>AND($A149&lt;&gt;0, TRIM($N149)="")</formula>
    </cfRule>
  </conditionalFormatting>
  <conditionalFormatting sqref="P149:Q149">
    <cfRule type="expression" dxfId="101" priority="102" stopIfTrue="1">
      <formula>AND($A149&lt;&gt;0, $AB149)</formula>
    </cfRule>
  </conditionalFormatting>
  <conditionalFormatting sqref="R149:T149">
    <cfRule type="expression" dxfId="100" priority="101" stopIfTrue="1">
      <formula>AND($A149&lt;&gt;0, $AC149)</formula>
    </cfRule>
  </conditionalFormatting>
  <conditionalFormatting sqref="L150:M150">
    <cfRule type="expression" dxfId="99" priority="100" stopIfTrue="1">
      <formula>希望&lt;&gt;0</formula>
    </cfRule>
  </conditionalFormatting>
  <conditionalFormatting sqref="N150:O150">
    <cfRule type="expression" dxfId="98" priority="99" stopIfTrue="1">
      <formula>AND($A150&lt;&gt;0, TRIM($N150)="")</formula>
    </cfRule>
  </conditionalFormatting>
  <conditionalFormatting sqref="P150:Q150">
    <cfRule type="expression" dxfId="97" priority="98" stopIfTrue="1">
      <formula>AND($A150&lt;&gt;0, $AB150)</formula>
    </cfRule>
  </conditionalFormatting>
  <conditionalFormatting sqref="R150:T150">
    <cfRule type="expression" dxfId="96" priority="97" stopIfTrue="1">
      <formula>AND($A150&lt;&gt;0, $AC150)</formula>
    </cfRule>
  </conditionalFormatting>
  <conditionalFormatting sqref="L151:M151">
    <cfRule type="expression" dxfId="95" priority="96" stopIfTrue="1">
      <formula>希望&lt;&gt;0</formula>
    </cfRule>
  </conditionalFormatting>
  <conditionalFormatting sqref="N151:O151">
    <cfRule type="expression" dxfId="94" priority="95" stopIfTrue="1">
      <formula>AND($A151&lt;&gt;0, TRIM($N151)="")</formula>
    </cfRule>
  </conditionalFormatting>
  <conditionalFormatting sqref="P151:Q151">
    <cfRule type="expression" dxfId="93" priority="94" stopIfTrue="1">
      <formula>AND($A151&lt;&gt;0, $AB151)</formula>
    </cfRule>
  </conditionalFormatting>
  <conditionalFormatting sqref="R151:T151">
    <cfRule type="expression" dxfId="92" priority="93" stopIfTrue="1">
      <formula>AND($A151&lt;&gt;0, $AC151)</formula>
    </cfRule>
  </conditionalFormatting>
  <conditionalFormatting sqref="L152:M152">
    <cfRule type="expression" dxfId="91" priority="92" stopIfTrue="1">
      <formula>希望&lt;&gt;0</formula>
    </cfRule>
  </conditionalFormatting>
  <conditionalFormatting sqref="N152:O152">
    <cfRule type="expression" dxfId="90" priority="91" stopIfTrue="1">
      <formula>AND($A152&lt;&gt;0, TRIM($N152)="")</formula>
    </cfRule>
  </conditionalFormatting>
  <conditionalFormatting sqref="P152:Q152">
    <cfRule type="expression" dxfId="89" priority="90" stopIfTrue="1">
      <formula>AND($A152&lt;&gt;0, $AB152)</formula>
    </cfRule>
  </conditionalFormatting>
  <conditionalFormatting sqref="R152:T152">
    <cfRule type="expression" dxfId="88" priority="89" stopIfTrue="1">
      <formula>AND($A152&lt;&gt;0, $AC152)</formula>
    </cfRule>
  </conditionalFormatting>
  <conditionalFormatting sqref="L153:M153">
    <cfRule type="expression" dxfId="87" priority="88" stopIfTrue="1">
      <formula>希望&lt;&gt;0</formula>
    </cfRule>
  </conditionalFormatting>
  <conditionalFormatting sqref="N153:O153">
    <cfRule type="expression" dxfId="86" priority="87" stopIfTrue="1">
      <formula>AND($A153&lt;&gt;0, TRIM($N153)="")</formula>
    </cfRule>
  </conditionalFormatting>
  <conditionalFormatting sqref="P153:Q153">
    <cfRule type="expression" dxfId="85" priority="86" stopIfTrue="1">
      <formula>AND($A153&lt;&gt;0, $AB153)</formula>
    </cfRule>
  </conditionalFormatting>
  <conditionalFormatting sqref="R153:T153">
    <cfRule type="expression" dxfId="84" priority="85" stopIfTrue="1">
      <formula>AND($A153&lt;&gt;0, $AC153)</formula>
    </cfRule>
  </conditionalFormatting>
  <conditionalFormatting sqref="L154:M154">
    <cfRule type="expression" dxfId="83" priority="84" stopIfTrue="1">
      <formula>希望&lt;&gt;0</formula>
    </cfRule>
  </conditionalFormatting>
  <conditionalFormatting sqref="N154:O154">
    <cfRule type="expression" dxfId="82" priority="83" stopIfTrue="1">
      <formula>AND($A154&lt;&gt;0, TRIM($N154)="")</formula>
    </cfRule>
  </conditionalFormatting>
  <conditionalFormatting sqref="P154:Q154">
    <cfRule type="expression" dxfId="81" priority="82" stopIfTrue="1">
      <formula>AND($A154&lt;&gt;0, $AB154)</formula>
    </cfRule>
  </conditionalFormatting>
  <conditionalFormatting sqref="R154:T154">
    <cfRule type="expression" dxfId="80" priority="81" stopIfTrue="1">
      <formula>AND($A154&lt;&gt;0, $AC154)</formula>
    </cfRule>
  </conditionalFormatting>
  <conditionalFormatting sqref="L155:M155">
    <cfRule type="expression" dxfId="79" priority="80" stopIfTrue="1">
      <formula>希望&lt;&gt;0</formula>
    </cfRule>
  </conditionalFormatting>
  <conditionalFormatting sqref="N155:O155">
    <cfRule type="expression" dxfId="78" priority="79" stopIfTrue="1">
      <formula>AND($A155&lt;&gt;0, TRIM($N155)="")</formula>
    </cfRule>
  </conditionalFormatting>
  <conditionalFormatting sqref="P155:Q155">
    <cfRule type="expression" dxfId="77" priority="78" stopIfTrue="1">
      <formula>AND($A155&lt;&gt;0, $AB155)</formula>
    </cfRule>
  </conditionalFormatting>
  <conditionalFormatting sqref="R155:T155">
    <cfRule type="expression" dxfId="76" priority="77" stopIfTrue="1">
      <formula>AND($A155&lt;&gt;0, $AC155)</formula>
    </cfRule>
  </conditionalFormatting>
  <conditionalFormatting sqref="L156:M156">
    <cfRule type="expression" dxfId="75" priority="76" stopIfTrue="1">
      <formula>希望&lt;&gt;0</formula>
    </cfRule>
  </conditionalFormatting>
  <conditionalFormatting sqref="N156:O156">
    <cfRule type="expression" dxfId="74" priority="75" stopIfTrue="1">
      <formula>AND($A156&lt;&gt;0, TRIM($N156)="")</formula>
    </cfRule>
  </conditionalFormatting>
  <conditionalFormatting sqref="P156:Q156">
    <cfRule type="expression" dxfId="73" priority="74" stopIfTrue="1">
      <formula>AND($A156&lt;&gt;0, $AB156)</formula>
    </cfRule>
  </conditionalFormatting>
  <conditionalFormatting sqref="R156:T156">
    <cfRule type="expression" dxfId="72" priority="73" stopIfTrue="1">
      <formula>AND($A156&lt;&gt;0, $AC156)</formula>
    </cfRule>
  </conditionalFormatting>
  <conditionalFormatting sqref="L157:M157">
    <cfRule type="expression" dxfId="71" priority="72" stopIfTrue="1">
      <formula>希望&lt;&gt;0</formula>
    </cfRule>
  </conditionalFormatting>
  <conditionalFormatting sqref="N157:O157">
    <cfRule type="expression" dxfId="70" priority="71" stopIfTrue="1">
      <formula>AND($A157&lt;&gt;0, TRIM($N157)="")</formula>
    </cfRule>
  </conditionalFormatting>
  <conditionalFormatting sqref="P157:Q157">
    <cfRule type="expression" dxfId="69" priority="70" stopIfTrue="1">
      <formula>AND($A157&lt;&gt;0, $AB157)</formula>
    </cfRule>
  </conditionalFormatting>
  <conditionalFormatting sqref="R157:T157">
    <cfRule type="expression" dxfId="68" priority="69" stopIfTrue="1">
      <formula>AND($A157&lt;&gt;0, $AC157)</formula>
    </cfRule>
  </conditionalFormatting>
  <conditionalFormatting sqref="L158:M158">
    <cfRule type="expression" dxfId="67" priority="68" stopIfTrue="1">
      <formula>希望&lt;&gt;0</formula>
    </cfRule>
  </conditionalFormatting>
  <conditionalFormatting sqref="N158:O158">
    <cfRule type="expression" dxfId="66" priority="67" stopIfTrue="1">
      <formula>AND($A158&lt;&gt;0, TRIM($N158)="")</formula>
    </cfRule>
  </conditionalFormatting>
  <conditionalFormatting sqref="P158:Q158">
    <cfRule type="expression" dxfId="65" priority="66" stopIfTrue="1">
      <formula>AND($A158&lt;&gt;0, $AB158)</formula>
    </cfRule>
  </conditionalFormatting>
  <conditionalFormatting sqref="R158:T158">
    <cfRule type="expression" dxfId="64" priority="65" stopIfTrue="1">
      <formula>AND($A158&lt;&gt;0, $AC158)</formula>
    </cfRule>
  </conditionalFormatting>
  <conditionalFormatting sqref="L159:M159">
    <cfRule type="expression" dxfId="63" priority="64" stopIfTrue="1">
      <formula>希望&lt;&gt;0</formula>
    </cfRule>
  </conditionalFormatting>
  <conditionalFormatting sqref="N159:O159">
    <cfRule type="expression" dxfId="62" priority="63" stopIfTrue="1">
      <formula>AND($A159&lt;&gt;0, TRIM($N159)="")</formula>
    </cfRule>
  </conditionalFormatting>
  <conditionalFormatting sqref="P159:Q159">
    <cfRule type="expression" dxfId="61" priority="62" stopIfTrue="1">
      <formula>AND($A159&lt;&gt;0, $AB159)</formula>
    </cfRule>
  </conditionalFormatting>
  <conditionalFormatting sqref="R159:T159">
    <cfRule type="expression" dxfId="60" priority="61" stopIfTrue="1">
      <formula>AND($A159&lt;&gt;0, $AC159)</formula>
    </cfRule>
  </conditionalFormatting>
  <conditionalFormatting sqref="L160:M160">
    <cfRule type="expression" dxfId="59" priority="60" stopIfTrue="1">
      <formula>希望&lt;&gt;0</formula>
    </cfRule>
  </conditionalFormatting>
  <conditionalFormatting sqref="N160:O160">
    <cfRule type="expression" dxfId="58" priority="59" stopIfTrue="1">
      <formula>AND($A160&lt;&gt;0, TRIM($N160)="")</formula>
    </cfRule>
  </conditionalFormatting>
  <conditionalFormatting sqref="P160:Q160">
    <cfRule type="expression" dxfId="57" priority="58" stopIfTrue="1">
      <formula>AND($A160&lt;&gt;0, $AB160)</formula>
    </cfRule>
  </conditionalFormatting>
  <conditionalFormatting sqref="R160:T160">
    <cfRule type="expression" dxfId="56" priority="57" stopIfTrue="1">
      <formula>AND($A160&lt;&gt;0, $AC160)</formula>
    </cfRule>
  </conditionalFormatting>
  <conditionalFormatting sqref="L161:M161">
    <cfRule type="expression" dxfId="55" priority="56" stopIfTrue="1">
      <formula>希望&lt;&gt;0</formula>
    </cfRule>
  </conditionalFormatting>
  <conditionalFormatting sqref="N161:O161">
    <cfRule type="expression" dxfId="54" priority="55" stopIfTrue="1">
      <formula>AND($A161&lt;&gt;0, TRIM($N161)="")</formula>
    </cfRule>
  </conditionalFormatting>
  <conditionalFormatting sqref="P161:Q161">
    <cfRule type="expression" dxfId="53" priority="54" stopIfTrue="1">
      <formula>AND($A161&lt;&gt;0, $AB161)</formula>
    </cfRule>
  </conditionalFormatting>
  <conditionalFormatting sqref="R161:T161">
    <cfRule type="expression" dxfId="52" priority="53" stopIfTrue="1">
      <formula>AND($A161&lt;&gt;0, $AC161)</formula>
    </cfRule>
  </conditionalFormatting>
  <conditionalFormatting sqref="L162:M162">
    <cfRule type="expression" dxfId="51" priority="52" stopIfTrue="1">
      <formula>希望&lt;&gt;0</formula>
    </cfRule>
  </conditionalFormatting>
  <conditionalFormatting sqref="N162:O162">
    <cfRule type="expression" dxfId="50" priority="51" stopIfTrue="1">
      <formula>AND($A162&lt;&gt;0, TRIM($N162)="")</formula>
    </cfRule>
  </conditionalFormatting>
  <conditionalFormatting sqref="P162:Q162">
    <cfRule type="expression" dxfId="49" priority="50" stopIfTrue="1">
      <formula>AND($A162&lt;&gt;0, $AB162)</formula>
    </cfRule>
  </conditionalFormatting>
  <conditionalFormatting sqref="R162:T162">
    <cfRule type="expression" dxfId="48" priority="49" stopIfTrue="1">
      <formula>AND($A162&lt;&gt;0, $AC162)</formula>
    </cfRule>
  </conditionalFormatting>
  <conditionalFormatting sqref="L163:M163">
    <cfRule type="expression" dxfId="47" priority="48" stopIfTrue="1">
      <formula>希望&lt;&gt;0</formula>
    </cfRule>
  </conditionalFormatting>
  <conditionalFormatting sqref="N163:O163">
    <cfRule type="expression" dxfId="46" priority="47" stopIfTrue="1">
      <formula>AND($A163&lt;&gt;0, TRIM($N163)="")</formula>
    </cfRule>
  </conditionalFormatting>
  <conditionalFormatting sqref="P163:Q163">
    <cfRule type="expression" dxfId="45" priority="46" stopIfTrue="1">
      <formula>AND($A163&lt;&gt;0, $AB163)</formula>
    </cfRule>
  </conditionalFormatting>
  <conditionalFormatting sqref="R163:T163">
    <cfRule type="expression" dxfId="44" priority="45" stopIfTrue="1">
      <formula>AND($A163&lt;&gt;0, $AC163)</formula>
    </cfRule>
  </conditionalFormatting>
  <conditionalFormatting sqref="L164:M164">
    <cfRule type="expression" dxfId="43" priority="44" stopIfTrue="1">
      <formula>希望&lt;&gt;0</formula>
    </cfRule>
  </conditionalFormatting>
  <conditionalFormatting sqref="N164:O164">
    <cfRule type="expression" dxfId="42" priority="43" stopIfTrue="1">
      <formula>AND($A164&lt;&gt;0, TRIM($N164)="")</formula>
    </cfRule>
  </conditionalFormatting>
  <conditionalFormatting sqref="P164:Q164">
    <cfRule type="expression" dxfId="41" priority="42" stopIfTrue="1">
      <formula>AND($A164&lt;&gt;0, $AB164)</formula>
    </cfRule>
  </conditionalFormatting>
  <conditionalFormatting sqref="R164:T164">
    <cfRule type="expression" dxfId="40" priority="41" stopIfTrue="1">
      <formula>AND($A164&lt;&gt;0, $AC164)</formula>
    </cfRule>
  </conditionalFormatting>
  <conditionalFormatting sqref="L165:M165">
    <cfRule type="expression" dxfId="39" priority="40" stopIfTrue="1">
      <formula>希望&lt;&gt;0</formula>
    </cfRule>
  </conditionalFormatting>
  <conditionalFormatting sqref="N165:O165">
    <cfRule type="expression" dxfId="38" priority="39" stopIfTrue="1">
      <formula>AND($A165&lt;&gt;0, TRIM($N165)="")</formula>
    </cfRule>
  </conditionalFormatting>
  <conditionalFormatting sqref="P165:Q165">
    <cfRule type="expression" dxfId="37" priority="38" stopIfTrue="1">
      <formula>AND($A165&lt;&gt;0, $AB165)</formula>
    </cfRule>
  </conditionalFormatting>
  <conditionalFormatting sqref="R165:T165">
    <cfRule type="expression" dxfId="36" priority="37" stopIfTrue="1">
      <formula>AND($A165&lt;&gt;0, $AC165)</formula>
    </cfRule>
  </conditionalFormatting>
  <conditionalFormatting sqref="L166:M166">
    <cfRule type="expression" dxfId="35" priority="36" stopIfTrue="1">
      <formula>希望&lt;&gt;0</formula>
    </cfRule>
  </conditionalFormatting>
  <conditionalFormatting sqref="N166:O166">
    <cfRule type="expression" dxfId="34" priority="35" stopIfTrue="1">
      <formula>AND($A166&lt;&gt;0, TRIM($N166)="")</formula>
    </cfRule>
  </conditionalFormatting>
  <conditionalFormatting sqref="P166:Q166">
    <cfRule type="expression" dxfId="33" priority="34" stopIfTrue="1">
      <formula>AND($A166&lt;&gt;0, $AB166)</formula>
    </cfRule>
  </conditionalFormatting>
  <conditionalFormatting sqref="R166:T166">
    <cfRule type="expression" dxfId="32" priority="33" stopIfTrue="1">
      <formula>AND($A166&lt;&gt;0, $AC166)</formula>
    </cfRule>
  </conditionalFormatting>
  <conditionalFormatting sqref="L167:M167">
    <cfRule type="expression" dxfId="31" priority="32" stopIfTrue="1">
      <formula>希望&lt;&gt;0</formula>
    </cfRule>
  </conditionalFormatting>
  <conditionalFormatting sqref="N167:O167">
    <cfRule type="expression" dxfId="30" priority="31" stopIfTrue="1">
      <formula>AND($A167&lt;&gt;0, TRIM($N167)="")</formula>
    </cfRule>
  </conditionalFormatting>
  <conditionalFormatting sqref="P167:Q167">
    <cfRule type="expression" dxfId="29" priority="30" stopIfTrue="1">
      <formula>AND($A167&lt;&gt;0, $AB167)</formula>
    </cfRule>
  </conditionalFormatting>
  <conditionalFormatting sqref="R167:T167">
    <cfRule type="expression" dxfId="28" priority="29" stopIfTrue="1">
      <formula>AND($A167&lt;&gt;0, $AC167)</formula>
    </cfRule>
  </conditionalFormatting>
  <conditionalFormatting sqref="L168:M168">
    <cfRule type="expression" dxfId="27" priority="28" stopIfTrue="1">
      <formula>希望&lt;&gt;0</formula>
    </cfRule>
  </conditionalFormatting>
  <conditionalFormatting sqref="N168:O168">
    <cfRule type="expression" dxfId="26" priority="27" stopIfTrue="1">
      <formula>AND($A168&lt;&gt;0, TRIM($N168)="")</formula>
    </cfRule>
  </conditionalFormatting>
  <conditionalFormatting sqref="P168:Q168">
    <cfRule type="expression" dxfId="25" priority="26" stopIfTrue="1">
      <formula>AND($A168&lt;&gt;0, $AB168)</formula>
    </cfRule>
  </conditionalFormatting>
  <conditionalFormatting sqref="R168:T168">
    <cfRule type="expression" dxfId="24" priority="25" stopIfTrue="1">
      <formula>AND($A168&lt;&gt;0, $AC168)</formula>
    </cfRule>
  </conditionalFormatting>
  <conditionalFormatting sqref="L169:M169">
    <cfRule type="expression" dxfId="23" priority="24" stopIfTrue="1">
      <formula>希望&lt;&gt;0</formula>
    </cfRule>
  </conditionalFormatting>
  <conditionalFormatting sqref="N169:O169">
    <cfRule type="expression" dxfId="22" priority="23" stopIfTrue="1">
      <formula>AND($A169&lt;&gt;0, TRIM($N169)="")</formula>
    </cfRule>
  </conditionalFormatting>
  <conditionalFormatting sqref="P169:Q169">
    <cfRule type="expression" dxfId="21" priority="22" stopIfTrue="1">
      <formula>AND($A169&lt;&gt;0, $AB169)</formula>
    </cfRule>
  </conditionalFormatting>
  <conditionalFormatting sqref="R169:T169">
    <cfRule type="expression" dxfId="20" priority="21" stopIfTrue="1">
      <formula>AND($A169&lt;&gt;0, $AC169)</formula>
    </cfRule>
  </conditionalFormatting>
  <conditionalFormatting sqref="L170:M170">
    <cfRule type="expression" dxfId="19" priority="20" stopIfTrue="1">
      <formula>希望&lt;&gt;0</formula>
    </cfRule>
  </conditionalFormatting>
  <conditionalFormatting sqref="N170:O170">
    <cfRule type="expression" dxfId="18" priority="19" stopIfTrue="1">
      <formula>AND($A170&lt;&gt;0, TRIM($N170)="")</formula>
    </cfRule>
  </conditionalFormatting>
  <conditionalFormatting sqref="P170:Q170">
    <cfRule type="expression" dxfId="17" priority="18" stopIfTrue="1">
      <formula>AND($A170&lt;&gt;0, $AB170)</formula>
    </cfRule>
  </conditionalFormatting>
  <conditionalFormatting sqref="R170:T170">
    <cfRule type="expression" dxfId="16" priority="17" stopIfTrue="1">
      <formula>AND($A170&lt;&gt;0, $AC170)</formula>
    </cfRule>
  </conditionalFormatting>
  <conditionalFormatting sqref="L171:M171">
    <cfRule type="expression" dxfId="15" priority="16" stopIfTrue="1">
      <formula>希望&lt;&gt;0</formula>
    </cfRule>
  </conditionalFormatting>
  <conditionalFormatting sqref="N171:O171">
    <cfRule type="expression" dxfId="14" priority="15" stopIfTrue="1">
      <formula>AND($A171&lt;&gt;0, TRIM($N171)="")</formula>
    </cfRule>
  </conditionalFormatting>
  <conditionalFormatting sqref="P171:Q171">
    <cfRule type="expression" dxfId="13" priority="14" stopIfTrue="1">
      <formula>AND($A171&lt;&gt;0, $AB171)</formula>
    </cfRule>
  </conditionalFormatting>
  <conditionalFormatting sqref="R171:T171">
    <cfRule type="expression" dxfId="12" priority="13" stopIfTrue="1">
      <formula>AND($A171&lt;&gt;0, $AC171)</formula>
    </cfRule>
  </conditionalFormatting>
  <conditionalFormatting sqref="L172:M172">
    <cfRule type="expression" dxfId="11" priority="12" stopIfTrue="1">
      <formula>希望&lt;&gt;0</formula>
    </cfRule>
  </conditionalFormatting>
  <conditionalFormatting sqref="N172:O172">
    <cfRule type="expression" dxfId="10" priority="11" stopIfTrue="1">
      <formula>AND($A172&lt;&gt;0, TRIM($N172)="")</formula>
    </cfRule>
  </conditionalFormatting>
  <conditionalFormatting sqref="P172:Q172">
    <cfRule type="expression" dxfId="9" priority="10" stopIfTrue="1">
      <formula>AND($A172&lt;&gt;0, $AB172)</formula>
    </cfRule>
  </conditionalFormatting>
  <conditionalFormatting sqref="R172:T172">
    <cfRule type="expression" dxfId="8" priority="9" stopIfTrue="1">
      <formula>AND($A172&lt;&gt;0, $AC172)</formula>
    </cfRule>
  </conditionalFormatting>
  <conditionalFormatting sqref="L173:M173">
    <cfRule type="expression" dxfId="7" priority="8" stopIfTrue="1">
      <formula>希望&lt;&gt;0</formula>
    </cfRule>
  </conditionalFormatting>
  <conditionalFormatting sqref="N173:O173">
    <cfRule type="expression" dxfId="6" priority="7" stopIfTrue="1">
      <formula>AND($A173&lt;&gt;0, TRIM($N173)="")</formula>
    </cfRule>
  </conditionalFormatting>
  <conditionalFormatting sqref="P173:Q173">
    <cfRule type="expression" dxfId="5" priority="6" stopIfTrue="1">
      <formula>AND($A173&lt;&gt;0, $AB173)</formula>
    </cfRule>
  </conditionalFormatting>
  <conditionalFormatting sqref="R173:T173">
    <cfRule type="expression" dxfId="4" priority="5" stopIfTrue="1">
      <formula>AND($A173&lt;&gt;0, $AC173)</formula>
    </cfRule>
  </conditionalFormatting>
  <conditionalFormatting sqref="L174:M174">
    <cfRule type="expression" dxfId="3" priority="4" stopIfTrue="1">
      <formula>希望&lt;&gt;0</formula>
    </cfRule>
  </conditionalFormatting>
  <conditionalFormatting sqref="N174:O174">
    <cfRule type="expression" dxfId="2" priority="3" stopIfTrue="1">
      <formula>AND($A174&lt;&gt;0, TRIM($N174)="")</formula>
    </cfRule>
  </conditionalFormatting>
  <conditionalFormatting sqref="P174:Q174">
    <cfRule type="expression" dxfId="1" priority="2" stopIfTrue="1">
      <formula>AND($A174&lt;&gt;0, $AB174)</formula>
    </cfRule>
  </conditionalFormatting>
  <conditionalFormatting sqref="R174:T174">
    <cfRule type="expression" dxfId="0" priority="1" stopIfTrue="1">
      <formula>AND($A174&lt;&gt;0, $AC174)</formula>
    </cfRule>
  </conditionalFormatting>
  <dataValidations count="156">
    <dataValidation imeMode="hiragana" allowBlank="1" showInputMessage="1" showErrorMessage="1" sqref="U146:Y146 U147:Y147 U148:Y148 U149:Y149 U150:Y150 U151:Y151 U152:Y152 U153:Y153 U154:Y154 U155:Y155 U156:Y156 U157:Y157 U158:Y158 U159:Y159 U160:Y160 U161:Y161 U162:Y162 U163:Y163 U164:Y164 U165:Y165 U166:Y166 U167:Y167 U168:Y168 U169:Y169 U170:Y170 U171:Y171 U172:Y172 U173:Y173 U174:Y174" xr:uid="{777A23DB-3FCD-4BFD-B16F-EB9B8E8ED872}"/>
    <dataValidation imeMode="hiragana" allowBlank="1" showInputMessage="1" showErrorMessage="1" sqref="I22:Y22" xr:uid="{70288316-819F-4E1A-BC92-3122A41782EA}"/>
    <dataValidation type="whole" imeMode="halfAlpha" allowBlank="1" showInputMessage="1" showErrorMessage="1" error="7桁の数字を入力してください" sqref="I20:M20" xr:uid="{FDBDE239-EAE7-42FC-B3D8-E03CCEC1AE3E}">
      <formula1>0</formula1>
      <formula2>9999999</formula2>
    </dataValidation>
    <dataValidation imeMode="fullKatakana" allowBlank="1" showInputMessage="1" showErrorMessage="1" sqref="I24:Y24" xr:uid="{0AAD0FC3-5467-4747-9B9C-F21F4115D547}"/>
    <dataValidation imeMode="hiragana" allowBlank="1" showInputMessage="1" showErrorMessage="1" sqref="I26:Y26" xr:uid="{ACF208ED-60AC-4273-B265-162FCD939D75}"/>
    <dataValidation imeMode="hiragana" allowBlank="1" showInputMessage="1" showErrorMessage="1" sqref="I28:Y28" xr:uid="{D4FCAEA9-FDAC-42BE-ACBB-54BDDCB3999A}"/>
    <dataValidation imeMode="fullKatakana" allowBlank="1" showInputMessage="1" showErrorMessage="1" sqref="I30:Y30" xr:uid="{71652A93-D8A4-4FA1-8601-E767FB294B95}"/>
    <dataValidation imeMode="hiragana" allowBlank="1" showInputMessage="1" showErrorMessage="1" sqref="I32:Y32" xr:uid="{C776A8F9-1C04-4F39-8B34-AB73E263804C}"/>
    <dataValidation imeMode="halfAlpha" allowBlank="1" showInputMessage="1" showErrorMessage="1" sqref="I34:M34" xr:uid="{10F4BD21-A3E3-4C9F-82F3-4DEA46ADC338}"/>
    <dataValidation imeMode="halfAlpha" allowBlank="1" showInputMessage="1" showErrorMessage="1" sqref="P34" xr:uid="{555BE2E7-4AC0-48FD-815C-4961FA1F87B1}"/>
    <dataValidation imeMode="halfAlpha" allowBlank="1" showInputMessage="1" showErrorMessage="1" sqref="I36:M36" xr:uid="{0B5A276C-8034-4C35-AF5D-28DB17D9F4A9}"/>
    <dataValidation imeMode="halfAlpha" allowBlank="1" showInputMessage="1" showErrorMessage="1" sqref="I38:Y38" xr:uid="{0D084C42-D23E-4E40-84D1-2B6A2FA710CF}"/>
    <dataValidation type="list" imeMode="halfAlpha" allowBlank="1" showInputMessage="1" showErrorMessage="1" error="リストから選択してください" sqref="I40:M40" xr:uid="{337C9C82-49F9-472A-BC07-3EF7886AFFC0}">
      <formula1>"一致する,一致しない"</formula1>
    </dataValidation>
    <dataValidation type="list" imeMode="halfAlpha" allowBlank="1" showInputMessage="1" showErrorMessage="1" error="リストから選択してください" sqref="I63:M63" xr:uid="{08BF4E4F-CEFB-4832-A8B9-A53EA9B152F2}">
      <formula1>"しない,する"</formula1>
    </dataValidation>
    <dataValidation type="whole" imeMode="halfAlpha" allowBlank="1" showInputMessage="1" showErrorMessage="1" error="7桁の数字を入力してください" sqref="I69:M69" xr:uid="{EA68EB8A-9E6A-4355-B322-AD376221BFFA}">
      <formula1>0</formula1>
      <formula2>9999999</formula2>
    </dataValidation>
    <dataValidation imeMode="hiragana" allowBlank="1" showInputMessage="1" showErrorMessage="1" sqref="I71:Y71" xr:uid="{795FD876-CF44-43CE-B443-F3AE4991BE80}"/>
    <dataValidation imeMode="fullKatakana" allowBlank="1" showInputMessage="1" showErrorMessage="1" sqref="I73:Y73" xr:uid="{1090F1F6-4018-4AEC-8D07-351BCF9996A0}"/>
    <dataValidation imeMode="hiragana" allowBlank="1" showInputMessage="1" showErrorMessage="1" sqref="I75:Y75" xr:uid="{268D463F-F3C9-4BA6-9A26-BE67A3AC7A97}"/>
    <dataValidation imeMode="hiragana" allowBlank="1" showInputMessage="1" showErrorMessage="1" sqref="I77:Y77" xr:uid="{2494428B-F652-4865-9FAC-F4E8DFA84AC7}"/>
    <dataValidation imeMode="fullKatakana" allowBlank="1" showInputMessage="1" showErrorMessage="1" sqref="I79:Y79" xr:uid="{50957D26-A13D-4F2A-9272-D3141B23CD25}"/>
    <dataValidation imeMode="hiragana" allowBlank="1" showInputMessage="1" showErrorMessage="1" sqref="I81:Y81" xr:uid="{D045086C-0E41-45D5-9F89-41CB1E2A5BC2}"/>
    <dataValidation imeMode="halfAlpha" allowBlank="1" showInputMessage="1" showErrorMessage="1" sqref="I83:M83" xr:uid="{F66C9B54-566B-4F7E-8221-686821FAD3C1}"/>
    <dataValidation imeMode="halfAlpha" allowBlank="1" showInputMessage="1" showErrorMessage="1" sqref="P83" xr:uid="{48931E06-3E44-46DB-9AE9-BD75ED4E884B}"/>
    <dataValidation imeMode="halfAlpha" allowBlank="1" showInputMessage="1" showErrorMessage="1" sqref="I85:M85" xr:uid="{1F0C58D9-C6E3-42B6-96DA-AEA4701D2D7C}"/>
    <dataValidation imeMode="halfAlpha" allowBlank="1" showInputMessage="1" showErrorMessage="1" sqref="I87:Y87" xr:uid="{BAF0A76D-0ADE-4D7A-BE42-0A6A50FA932B}"/>
    <dataValidation type="list" imeMode="halfAlpha" allowBlank="1" showInputMessage="1" showErrorMessage="1" error="リストから選択してください" sqref="I111:M111" xr:uid="{459B008F-742E-4DE2-8D11-396EE258C8FC}">
      <formula1>"更新,新規"</formula1>
    </dataValidation>
    <dataValidation type="whole" imeMode="halfAlpha" allowBlank="1" showInputMessage="1" showErrorMessage="1" error="有効な数字を入力してください。10兆円以上になる場合は、9,999,999,999と入力してください" sqref="I113:M113" xr:uid="{E50083C2-40FB-4C0D-A40B-34DFEE53DE27}">
      <formula1>-9999999999</formula1>
      <formula2>9999999999</formula2>
    </dataValidation>
    <dataValidation type="whole" imeMode="halfAlpha" allowBlank="1" showInputMessage="1" showErrorMessage="1" error="有効な数字を入力してください" sqref="I115:M115" xr:uid="{B7837787-FBBB-4A2E-92BC-9D101FB9AE1C}">
      <formula1>0</formula1>
      <formula2>9999999999</formula2>
    </dataValidation>
    <dataValidation type="whole" imeMode="halfAlpha" allowBlank="1" showInputMessage="1" showErrorMessage="1" error="有効な数字を入力してください" sqref="I117:M117" xr:uid="{A43D6348-04C9-4728-B498-255A384AB9AB}">
      <formula1>0</formula1>
      <formula2>9999999999</formula2>
    </dataValidation>
    <dataValidation type="date" imeMode="halfAlpha" allowBlank="1" showInputMessage="1" showErrorMessage="1" error="有効な日付を入力してください" sqref="I119:M119" xr:uid="{52784542-36AB-4219-AC92-B979B6C86DFA}">
      <formula1>92</formula1>
      <formula2>73415</formula2>
    </dataValidation>
    <dataValidation type="list" imeMode="halfAlpha" allowBlank="1" showInputMessage="1" showErrorMessage="1" error="リストから選択してください" sqref="I121:M121" xr:uid="{510750CB-8ABF-4CC3-A841-9BDD542EB575}">
      <formula1>"有,無"</formula1>
    </dataValidation>
    <dataValidation type="list" imeMode="halfAlpha" allowBlank="1" showInputMessage="1" showErrorMessage="1" error="リストから選択してください" sqref="I123:M123" xr:uid="{71031B89-690C-48A8-8B9F-5D416F0A101C}">
      <formula1>"有,無"</formula1>
    </dataValidation>
    <dataValidation type="list" imeMode="halfAlpha" allowBlank="1" showInputMessage="1" showErrorMessage="1" error="リストから選択してください" sqref="I131:M131" xr:uid="{12565CD8-BC8F-43E3-877E-30598CBFFBF6}">
      <formula1>許可コード</formula1>
    </dataValidation>
    <dataValidation imeMode="halfAlpha" allowBlank="1" showInputMessage="1" showErrorMessage="1" sqref="P131" xr:uid="{3FC4B78F-4B18-4E65-92F4-F5F1864CAC1F}"/>
    <dataValidation type="date" imeMode="halfAlpha" allowBlank="1" showInputMessage="1" showErrorMessage="1" error="有効な日付を入力してください" sqref="I133:M133" xr:uid="{E3CF220E-10E7-4B70-A2AE-20C6521B7349}">
      <formula1>92</formula1>
      <formula2>73415</formula2>
    </dataValidation>
    <dataValidation type="date" imeMode="halfAlpha" allowBlank="1" showInputMessage="1" showErrorMessage="1" error="有効な日付を入力してください" sqref="I135:M135" xr:uid="{7BCE8716-746F-4D51-BB1B-87ABF79E41CC}">
      <formula1>92</formula1>
      <formula2>73415</formula2>
    </dataValidation>
    <dataValidation type="list" imeMode="halfAlpha" allowBlank="1" showInputMessage="1" showErrorMessage="1" error="リストから選択してください" sqref="I137:M137" xr:uid="{38464965-2FE2-41F3-8E7E-6319B4E838D8}">
      <formula1>"有,無"</formula1>
    </dataValidation>
    <dataValidation imeMode="hiragana" allowBlank="1" showInputMessage="1" showErrorMessage="1" sqref="I139:Y139" xr:uid="{335A1BA2-C433-4BED-AFDD-B9C9D68969B0}"/>
    <dataValidation imeMode="hiragana" allowBlank="1" showInputMessage="1" showErrorMessage="1" sqref="I141:Y141" xr:uid="{1829B09F-AEFE-43A0-95CA-8C7BC3F48F90}"/>
    <dataValidation allowBlank="1" showInputMessage="1" showErrorMessage="1" sqref="B145" xr:uid="{76053F6B-4BAD-47F2-BFEE-5CB657B207B4}"/>
    <dataValidation type="list" imeMode="halfAlpha" allowBlank="1" showInputMessage="1" showErrorMessage="1" error="リストから選択してください" sqref="L146:M146" xr:uid="{6F45FDB8-11B7-44FB-AD30-4B6A5756B2AD}">
      <formula1>"◎,○,　"</formula1>
    </dataValidation>
    <dataValidation type="list" imeMode="halfAlpha" allowBlank="1" showInputMessage="1" showErrorMessage="1" error="リストから選択してください" sqref="N146:O146" xr:uid="{AE5F2C91-3543-453D-9807-2126FF7ABAF9}">
      <formula1>"一般,特定,　"</formula1>
    </dataValidation>
    <dataValidation type="whole" imeMode="halfAlpha" allowBlank="1" showInputMessage="1" showErrorMessage="1" error="有効な数字を入力してください" sqref="P146:Q146" xr:uid="{1F2EE7FA-A2D4-4372-98BD-42771DA9C43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46:T146" xr:uid="{CF008D4D-B495-49A7-B854-F0F0EA44287C}">
      <formula1>-9999999999</formula1>
      <formula2>9999999999</formula2>
    </dataValidation>
    <dataValidation type="list" imeMode="halfAlpha" allowBlank="1" showInputMessage="1" showErrorMessage="1" error="リストから選択してください" sqref="L147:M147" xr:uid="{54328708-8F46-415D-BC12-91AE4E2A189A}">
      <formula1>"◎,○,　"</formula1>
    </dataValidation>
    <dataValidation type="list" imeMode="halfAlpha" allowBlank="1" showInputMessage="1" showErrorMessage="1" error="リストから選択してください" sqref="N147:O147" xr:uid="{5AC4F857-5D10-4284-BA41-70EFA007DD7C}">
      <formula1>"一般,特定,　"</formula1>
    </dataValidation>
    <dataValidation type="whole" imeMode="halfAlpha" allowBlank="1" showInputMessage="1" showErrorMessage="1" error="有効な数字を入力してください" sqref="P147:Q147" xr:uid="{391E29F9-2956-49EF-9AEB-2B074F85F1B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47:T147" xr:uid="{1BB7D87A-C2B3-4A1D-8879-144ED89F3DC1}">
      <formula1>-9999999999</formula1>
      <formula2>9999999999</formula2>
    </dataValidation>
    <dataValidation type="list" imeMode="halfAlpha" allowBlank="1" showInputMessage="1" showErrorMessage="1" error="リストから選択してください" sqref="L148:M148" xr:uid="{2F3D1F3B-E20E-4CF8-BD36-7D387EEF87B1}">
      <formula1>"◎,○,　"</formula1>
    </dataValidation>
    <dataValidation type="list" imeMode="halfAlpha" allowBlank="1" showInputMessage="1" showErrorMessage="1" error="リストから選択してください" sqref="N148:O148" xr:uid="{11ACA298-EF87-4C34-8950-C45BF7D6736A}">
      <formula1>"一般,特定,　"</formula1>
    </dataValidation>
    <dataValidation type="whole" imeMode="halfAlpha" allowBlank="1" showInputMessage="1" showErrorMessage="1" error="有効な数字を入力してください" sqref="P148:Q148" xr:uid="{1A177C8D-0B4F-43C1-8CDB-60C38CBC0E3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48:T148" xr:uid="{4B2E3ACA-EBD7-4A35-8F7A-BB1C9ADE4659}">
      <formula1>-9999999999</formula1>
      <formula2>9999999999</formula2>
    </dataValidation>
    <dataValidation type="list" imeMode="halfAlpha" allowBlank="1" showInputMessage="1" showErrorMessage="1" error="リストから選択してください" sqref="L149:M149" xr:uid="{EA8DD293-8489-4074-BD7C-D9CD7BA8031A}">
      <formula1>"◎,○,　"</formula1>
    </dataValidation>
    <dataValidation type="list" imeMode="halfAlpha" allowBlank="1" showInputMessage="1" showErrorMessage="1" error="リストから選択してください" sqref="N149:O149" xr:uid="{3025F77E-C13D-42CB-8AD8-D86A651948C6}">
      <formula1>"一般,特定,　"</formula1>
    </dataValidation>
    <dataValidation type="whole" imeMode="halfAlpha" allowBlank="1" showInputMessage="1" showErrorMessage="1" error="有効な数字を入力してください" sqref="P149:Q149" xr:uid="{A33DFACA-5D44-4C03-8F94-32B6F1F43C5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49:T149" xr:uid="{96B8C734-92E4-4272-97E0-525E8B2E0FED}">
      <formula1>-9999999999</formula1>
      <formula2>9999999999</formula2>
    </dataValidation>
    <dataValidation type="list" imeMode="halfAlpha" allowBlank="1" showInputMessage="1" showErrorMessage="1" error="リストから選択してください" sqref="L150:M150" xr:uid="{8219E5C0-A779-4252-A8FF-0389153D40A6}">
      <formula1>"◎,○,　"</formula1>
    </dataValidation>
    <dataValidation type="list" imeMode="halfAlpha" allowBlank="1" showInputMessage="1" showErrorMessage="1" error="リストから選択してください" sqref="N150:O150" xr:uid="{5F03D14C-581D-44FF-8DEE-F9CE0EDFA205}">
      <formula1>"一般,特定,　"</formula1>
    </dataValidation>
    <dataValidation type="whole" imeMode="halfAlpha" allowBlank="1" showInputMessage="1" showErrorMessage="1" error="有効な数字を入力してください" sqref="P150:Q150" xr:uid="{5EDAC75B-EA19-4CE3-974D-6AE9982185F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50:T150" xr:uid="{2845768E-F8F7-4F80-B877-3D6A4150A876}">
      <formula1>-9999999999</formula1>
      <formula2>9999999999</formula2>
    </dataValidation>
    <dataValidation type="list" imeMode="halfAlpha" allowBlank="1" showInputMessage="1" showErrorMessage="1" error="リストから選択してください" sqref="L151:M151" xr:uid="{F330583B-6E95-4912-8D8D-F4A2264BB613}">
      <formula1>"◎,○,　"</formula1>
    </dataValidation>
    <dataValidation type="list" imeMode="halfAlpha" allowBlank="1" showInputMessage="1" showErrorMessage="1" error="リストから選択してください" sqref="N151:O151" xr:uid="{41EB7120-F14B-4D0E-9398-2F0BAF477A82}">
      <formula1>"一般,特定,　"</formula1>
    </dataValidation>
    <dataValidation type="whole" imeMode="halfAlpha" allowBlank="1" showInputMessage="1" showErrorMessage="1" error="有効な数字を入力してください" sqref="P151:Q151" xr:uid="{084BB6E1-7F4B-4355-982C-257C99F16CC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51:T151" xr:uid="{14BA943D-7A53-4998-ACB8-15905DA47BD5}">
      <formula1>-9999999999</formula1>
      <formula2>9999999999</formula2>
    </dataValidation>
    <dataValidation type="list" imeMode="halfAlpha" allowBlank="1" showInputMessage="1" showErrorMessage="1" error="リストから選択してください" sqref="L152:M152" xr:uid="{2F3192CA-637B-45F3-81D1-CAC382029A0A}">
      <formula1>"◎,○,　"</formula1>
    </dataValidation>
    <dataValidation type="list" imeMode="halfAlpha" allowBlank="1" showInputMessage="1" showErrorMessage="1" error="リストから選択してください" sqref="N152:O152" xr:uid="{EAB3D2F2-6C7A-4DF1-B787-7CB95B852DB4}">
      <formula1>"一般,特定,　"</formula1>
    </dataValidation>
    <dataValidation type="whole" imeMode="halfAlpha" allowBlank="1" showInputMessage="1" showErrorMessage="1" error="有効な数字を入力してください" sqref="P152:Q152" xr:uid="{7B996F9B-0026-4FFD-8BF3-AFDFFDE734C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52:T152" xr:uid="{10F1BB6F-FA6F-4337-BC7D-79C2C6BADFFE}">
      <formula1>-9999999999</formula1>
      <formula2>9999999999</formula2>
    </dataValidation>
    <dataValidation type="list" imeMode="halfAlpha" allowBlank="1" showInputMessage="1" showErrorMessage="1" error="リストから選択してください" sqref="L153:M153" xr:uid="{F1DD028A-46F2-4B57-A9D8-2B80178E0A2A}">
      <formula1>"◎,○,　"</formula1>
    </dataValidation>
    <dataValidation type="list" imeMode="halfAlpha" allowBlank="1" showInputMessage="1" showErrorMessage="1" error="リストから選択してください" sqref="N153:O153" xr:uid="{04BC03CA-F655-4B0A-8F3D-1B064DEE6F28}">
      <formula1>"一般,特定,　"</formula1>
    </dataValidation>
    <dataValidation type="whole" imeMode="halfAlpha" allowBlank="1" showInputMessage="1" showErrorMessage="1" error="有効な数字を入力してください" sqref="P153:Q153" xr:uid="{1804F13B-6346-4B87-9136-7A75CC11B13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53:T153" xr:uid="{15A222EE-A4D4-46C4-8089-EA5F68696B5F}">
      <formula1>-9999999999</formula1>
      <formula2>9999999999</formula2>
    </dataValidation>
    <dataValidation type="list" imeMode="halfAlpha" allowBlank="1" showInputMessage="1" showErrorMessage="1" error="リストから選択してください" sqref="L154:M154" xr:uid="{AB7FFB6B-E100-4A27-BA32-34F6932A9441}">
      <formula1>"◎,○,　"</formula1>
    </dataValidation>
    <dataValidation type="list" imeMode="halfAlpha" allowBlank="1" showInputMessage="1" showErrorMessage="1" error="リストから選択してください" sqref="N154:O154" xr:uid="{DED7113E-68F6-4F81-A4B0-6718D0F3133F}">
      <formula1>"一般,特定,　"</formula1>
    </dataValidation>
    <dataValidation type="whole" imeMode="halfAlpha" allowBlank="1" showInputMessage="1" showErrorMessage="1" error="有効な数字を入力してください" sqref="P154:Q154" xr:uid="{A18D2FC9-1CCC-4EB6-9604-20FC2FBA43F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54:T154" xr:uid="{D8AF9637-39F4-4149-91CD-566E00C7990F}">
      <formula1>-9999999999</formula1>
      <formula2>9999999999</formula2>
    </dataValidation>
    <dataValidation type="list" imeMode="halfAlpha" allowBlank="1" showInputMessage="1" showErrorMessage="1" error="リストから選択してください" sqref="L155:M155" xr:uid="{C9F17C47-1BA1-45C6-8B6E-7C4DFE1BE249}">
      <formula1>"◎,○,　"</formula1>
    </dataValidation>
    <dataValidation type="list" imeMode="halfAlpha" allowBlank="1" showInputMessage="1" showErrorMessage="1" error="リストから選択してください" sqref="N155:O155" xr:uid="{F80CDAFD-57FF-43FB-BACD-5120341A9625}">
      <formula1>"一般,特定,　"</formula1>
    </dataValidation>
    <dataValidation type="whole" imeMode="halfAlpha" allowBlank="1" showInputMessage="1" showErrorMessage="1" error="有効な数字を入力してください" sqref="P155:Q155" xr:uid="{AD975598-7FD3-4DE4-B9B8-179ED3E2967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55:T155" xr:uid="{3DE93628-7BC8-4EDD-A629-29D7E397E21A}">
      <formula1>-9999999999</formula1>
      <formula2>9999999999</formula2>
    </dataValidation>
    <dataValidation type="list" imeMode="halfAlpha" allowBlank="1" showInputMessage="1" showErrorMessage="1" error="リストから選択してください" sqref="L156:M156" xr:uid="{9D6C8D42-1B7C-4816-AFDB-B7C0B55F57C4}">
      <formula1>"◎,○,　"</formula1>
    </dataValidation>
    <dataValidation type="list" imeMode="halfAlpha" allowBlank="1" showInputMessage="1" showErrorMessage="1" error="リストから選択してください" sqref="N156:O156" xr:uid="{50AEB1E1-6427-4091-94F9-EC9CE2567210}">
      <formula1>"一般,特定,　"</formula1>
    </dataValidation>
    <dataValidation type="whole" imeMode="halfAlpha" allowBlank="1" showInputMessage="1" showErrorMessage="1" error="有効な数字を入力してください" sqref="P156:Q156" xr:uid="{76921542-CC53-4606-98F3-78D90D4915C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56:T156" xr:uid="{4A8C9847-5593-4938-8633-809D7F699380}">
      <formula1>-9999999999</formula1>
      <formula2>9999999999</formula2>
    </dataValidation>
    <dataValidation type="list" imeMode="halfAlpha" allowBlank="1" showInputMessage="1" showErrorMessage="1" error="リストから選択してください" sqref="L157:M157" xr:uid="{718CBFAF-FEB3-4E45-9DC2-ECD4A98AF7DE}">
      <formula1>"◎,○,　"</formula1>
    </dataValidation>
    <dataValidation type="list" imeMode="halfAlpha" allowBlank="1" showInputMessage="1" showErrorMessage="1" error="リストから選択してください" sqref="N157:O157" xr:uid="{38E657F9-5E26-4AD8-B547-EE7A8E8CE99A}">
      <formula1>"一般,特定,　"</formula1>
    </dataValidation>
    <dataValidation type="whole" imeMode="halfAlpha" allowBlank="1" showInputMessage="1" showErrorMessage="1" error="有効な数字を入力してください" sqref="P157:Q157" xr:uid="{4536CAA0-9971-4DC9-943B-2AAA8EEFBBE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57:T157" xr:uid="{BCAB8A32-CD53-40EC-B3CC-ACBFB10FD956}">
      <formula1>-9999999999</formula1>
      <formula2>9999999999</formula2>
    </dataValidation>
    <dataValidation type="list" imeMode="halfAlpha" allowBlank="1" showInputMessage="1" showErrorMessage="1" error="リストから選択してください" sqref="L158:M158" xr:uid="{10F0C86A-ADF3-493E-B9AF-8FFB44C5A360}">
      <formula1>"◎,○,　"</formula1>
    </dataValidation>
    <dataValidation type="list" imeMode="halfAlpha" allowBlank="1" showInputMessage="1" showErrorMessage="1" error="リストから選択してください" sqref="N158:O158" xr:uid="{EA449BB1-B544-4198-901C-35F4787DDADB}">
      <formula1>"一般,特定,　"</formula1>
    </dataValidation>
    <dataValidation type="whole" imeMode="halfAlpha" allowBlank="1" showInputMessage="1" showErrorMessage="1" error="有効な数字を入力してください" sqref="P158:Q158" xr:uid="{5B856653-FD46-4384-AC8F-0CB88FA11D8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58:T158" xr:uid="{02E3E43F-C0AC-4D91-B8A3-F5A3A3AA6C28}">
      <formula1>-9999999999</formula1>
      <formula2>9999999999</formula2>
    </dataValidation>
    <dataValidation type="list" imeMode="halfAlpha" allowBlank="1" showInputMessage="1" showErrorMessage="1" error="リストから選択してください" sqref="L159:M159" xr:uid="{ABFD73BD-7708-4FBE-94C8-680EEE3494DE}">
      <formula1>"◎,○,　"</formula1>
    </dataValidation>
    <dataValidation type="list" imeMode="halfAlpha" allowBlank="1" showInputMessage="1" showErrorMessage="1" error="リストから選択してください" sqref="N159:O159" xr:uid="{73404EFA-D6E2-4B33-A568-07294C572C7D}">
      <formula1>"一般,特定,　"</formula1>
    </dataValidation>
    <dataValidation type="whole" imeMode="halfAlpha" allowBlank="1" showInputMessage="1" showErrorMessage="1" error="有効な数字を入力してください" sqref="P159:Q159" xr:uid="{311367B5-9310-48D8-B15C-7C16E528058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59:T159" xr:uid="{98B69F81-F750-4072-AB51-378F05D8C484}">
      <formula1>-9999999999</formula1>
      <formula2>9999999999</formula2>
    </dataValidation>
    <dataValidation type="list" imeMode="halfAlpha" allowBlank="1" showInputMessage="1" showErrorMessage="1" error="リストから選択してください" sqref="L160:M160" xr:uid="{2CA1BF80-4769-48EC-9A3A-14EEF012A2D0}">
      <formula1>"◎,○,　"</formula1>
    </dataValidation>
    <dataValidation type="list" imeMode="halfAlpha" allowBlank="1" showInputMessage="1" showErrorMessage="1" error="リストから選択してください" sqref="N160:O160" xr:uid="{20F21A93-4048-45A0-8DA4-3A8470BE314C}">
      <formula1>"一般,特定,　"</formula1>
    </dataValidation>
    <dataValidation type="whole" imeMode="halfAlpha" allowBlank="1" showInputMessage="1" showErrorMessage="1" error="有効な数字を入力してください" sqref="P160:Q160" xr:uid="{172350D0-4BB0-454B-BF41-46D437AF689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60:T160" xr:uid="{D5A5108C-49BF-400D-BC0B-EBC034B0050C}">
      <formula1>-9999999999</formula1>
      <formula2>9999999999</formula2>
    </dataValidation>
    <dataValidation type="list" imeMode="halfAlpha" allowBlank="1" showInputMessage="1" showErrorMessage="1" error="リストから選択してください" sqref="L161:M161" xr:uid="{33573C73-BD94-40F1-BF59-2177C0F641D2}">
      <formula1>"◎,○,　"</formula1>
    </dataValidation>
    <dataValidation type="list" imeMode="halfAlpha" allowBlank="1" showInputMessage="1" showErrorMessage="1" error="リストから選択してください" sqref="N161:O161" xr:uid="{DB4101A4-2C54-4B6F-8C71-9BAB58E5C400}">
      <formula1>"一般,特定,　"</formula1>
    </dataValidation>
    <dataValidation type="whole" imeMode="halfAlpha" allowBlank="1" showInputMessage="1" showErrorMessage="1" error="有効な数字を入力してください" sqref="P161:Q161" xr:uid="{6CBA5875-3A7B-4BAB-A88D-E2934D1A8A3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61:T161" xr:uid="{5325E58C-5FC0-41DA-AD83-69C342E11529}">
      <formula1>-9999999999</formula1>
      <formula2>9999999999</formula2>
    </dataValidation>
    <dataValidation type="list" imeMode="halfAlpha" allowBlank="1" showInputMessage="1" showErrorMessage="1" error="リストから選択してください" sqref="L162:M162" xr:uid="{1C13EFD1-FF86-4323-9962-6A4E28CB203B}">
      <formula1>"◎,○,　"</formula1>
    </dataValidation>
    <dataValidation type="list" imeMode="halfAlpha" allowBlank="1" showInputMessage="1" showErrorMessage="1" error="リストから選択してください" sqref="N162:O162" xr:uid="{E9869352-B499-477F-B181-7AFDD506DE46}">
      <formula1>"一般,特定,　"</formula1>
    </dataValidation>
    <dataValidation type="whole" imeMode="halfAlpha" allowBlank="1" showInputMessage="1" showErrorMessage="1" error="有効な数字を入力してください" sqref="P162:Q162" xr:uid="{5D78D1B1-ED8C-451C-BCA0-4F8FDEBA873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62:T162" xr:uid="{904AA405-CC96-47A0-85A1-6D7315345E11}">
      <formula1>-9999999999</formula1>
      <formula2>9999999999</formula2>
    </dataValidation>
    <dataValidation type="list" imeMode="halfAlpha" allowBlank="1" showInputMessage="1" showErrorMessage="1" error="リストから選択してください" sqref="L163:M163" xr:uid="{E896D8B8-B972-4FC1-811B-1005843002B7}">
      <formula1>"◎,○,　"</formula1>
    </dataValidation>
    <dataValidation type="list" imeMode="halfAlpha" allowBlank="1" showInputMessage="1" showErrorMessage="1" error="リストから選択してください" sqref="N163:O163" xr:uid="{0CBB527D-9851-4905-B057-84F195407ABD}">
      <formula1>"一般,特定,　"</formula1>
    </dataValidation>
    <dataValidation type="whole" imeMode="halfAlpha" allowBlank="1" showInputMessage="1" showErrorMessage="1" error="有効な数字を入力してください" sqref="P163:Q163" xr:uid="{F85A5D40-9AB4-47B1-8436-FABE323BD6E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63:T163" xr:uid="{7E7C6354-F0D0-4927-BC37-6FECA384A337}">
      <formula1>-9999999999</formula1>
      <formula2>9999999999</formula2>
    </dataValidation>
    <dataValidation type="list" imeMode="halfAlpha" allowBlank="1" showInputMessage="1" showErrorMessage="1" error="リストから選択してください" sqref="L164:M164" xr:uid="{572509F6-EA12-4EBA-8A10-4D9C76D7DB9D}">
      <formula1>"◎,○,　"</formula1>
    </dataValidation>
    <dataValidation type="list" imeMode="halfAlpha" allowBlank="1" showInputMessage="1" showErrorMessage="1" error="リストから選択してください" sqref="N164:O164" xr:uid="{F3F71345-9AD5-43C5-B043-2FDDBF831697}">
      <formula1>"一般,特定,　"</formula1>
    </dataValidation>
    <dataValidation type="whole" imeMode="halfAlpha" allowBlank="1" showInputMessage="1" showErrorMessage="1" error="有効な数字を入力してください" sqref="P164:Q164" xr:uid="{315B5530-FC34-41F1-8B54-632B5041F3B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64:T164" xr:uid="{D3579B6C-8F77-4BC2-B595-04D0423BA518}">
      <formula1>-9999999999</formula1>
      <formula2>9999999999</formula2>
    </dataValidation>
    <dataValidation type="list" imeMode="halfAlpha" allowBlank="1" showInputMessage="1" showErrorMessage="1" error="リストから選択してください" sqref="L165:M165" xr:uid="{7965886F-0DC6-42D4-998B-5D4F7CF24706}">
      <formula1>"◎,○,　"</formula1>
    </dataValidation>
    <dataValidation type="list" imeMode="halfAlpha" allowBlank="1" showInputMessage="1" showErrorMessage="1" error="リストから選択してください" sqref="N165:O165" xr:uid="{EF1C6D52-6DFE-440F-9FC8-4B8F40A8D412}">
      <formula1>"一般,特定,　"</formula1>
    </dataValidation>
    <dataValidation type="whole" imeMode="halfAlpha" allowBlank="1" showInputMessage="1" showErrorMessage="1" error="有効な数字を入力してください" sqref="P165:Q165" xr:uid="{BA4D919E-731B-4B64-AE55-B6AAA421C49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65:T165" xr:uid="{F6FC2CE4-3DB6-4D83-A951-8E95E32A12FA}">
      <formula1>-9999999999</formula1>
      <formula2>9999999999</formula2>
    </dataValidation>
    <dataValidation type="list" imeMode="halfAlpha" allowBlank="1" showInputMessage="1" showErrorMessage="1" error="リストから選択してください" sqref="L166:M166" xr:uid="{CC5EB0E6-6C71-4774-B0A9-F90183F5C35A}">
      <formula1>"◎,○,　"</formula1>
    </dataValidation>
    <dataValidation type="list" imeMode="halfAlpha" allowBlank="1" showInputMessage="1" showErrorMessage="1" error="リストから選択してください" sqref="N166:O166" xr:uid="{1CFF88C4-0388-42D3-8D6C-73994E09C586}">
      <formula1>"一般,特定,　"</formula1>
    </dataValidation>
    <dataValidation type="whole" imeMode="halfAlpha" allowBlank="1" showInputMessage="1" showErrorMessage="1" error="有効な数字を入力してください" sqref="P166:Q166" xr:uid="{023EB538-3F7A-455B-BED9-728491856FE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66:T166" xr:uid="{DFAB69B2-5794-4DEB-885A-A7632B038492}">
      <formula1>-9999999999</formula1>
      <formula2>9999999999</formula2>
    </dataValidation>
    <dataValidation type="list" imeMode="halfAlpha" allowBlank="1" showInputMessage="1" showErrorMessage="1" error="リストから選択してください" sqref="L167:M167" xr:uid="{FE226EAB-8225-49D5-AB59-9A7D85AF9916}">
      <formula1>"◎,○,　"</formula1>
    </dataValidation>
    <dataValidation type="list" imeMode="halfAlpha" allowBlank="1" showInputMessage="1" showErrorMessage="1" error="リストから選択してください" sqref="N167:O167" xr:uid="{727F30FB-8A11-4B07-88D9-D9A829AE9A11}">
      <formula1>"一般,特定,　"</formula1>
    </dataValidation>
    <dataValidation type="whole" imeMode="halfAlpha" allowBlank="1" showInputMessage="1" showErrorMessage="1" error="有効な数字を入力してください" sqref="P167:Q167" xr:uid="{A8C7E222-3AE7-4ACC-AE56-D008FBA75AC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67:T167" xr:uid="{013D8E12-F09A-45F8-95E3-47A4E6142CAF}">
      <formula1>-9999999999</formula1>
      <formula2>9999999999</formula2>
    </dataValidation>
    <dataValidation type="list" imeMode="halfAlpha" allowBlank="1" showInputMessage="1" showErrorMessage="1" error="リストから選択してください" sqref="L168:M168" xr:uid="{4E86C3A5-B1A3-414C-A57B-92E3D05DF4A3}">
      <formula1>"◎,○,　"</formula1>
    </dataValidation>
    <dataValidation type="list" imeMode="halfAlpha" allowBlank="1" showInputMessage="1" showErrorMessage="1" error="リストから選択してください" sqref="N168:O168" xr:uid="{97E279C6-1537-4E86-B2CA-71F1980F8FBB}">
      <formula1>"一般,特定,　"</formula1>
    </dataValidation>
    <dataValidation type="whole" imeMode="halfAlpha" allowBlank="1" showInputMessage="1" showErrorMessage="1" error="有効な数字を入力してください" sqref="P168:Q168" xr:uid="{B1AFA4D5-9DF6-4B8F-B9F7-1FF4F03AB5D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68:T168" xr:uid="{5F5F2F12-AF8F-4F10-BBDD-0BBE522F3E1D}">
      <formula1>-9999999999</formula1>
      <formula2>9999999999</formula2>
    </dataValidation>
    <dataValidation type="list" imeMode="halfAlpha" allowBlank="1" showInputMessage="1" showErrorMessage="1" error="リストから選択してください" sqref="L169:M169" xr:uid="{8E791541-8214-4BE7-887B-FED5D0993BAB}">
      <formula1>"◎,○,　"</formula1>
    </dataValidation>
    <dataValidation type="list" imeMode="halfAlpha" allowBlank="1" showInputMessage="1" showErrorMessage="1" error="リストから選択してください" sqref="N169:O169" xr:uid="{315207A0-89E2-4A8F-9A4C-41F5F7F06371}">
      <formula1>"一般,特定,　"</formula1>
    </dataValidation>
    <dataValidation type="whole" imeMode="halfAlpha" allowBlank="1" showInputMessage="1" showErrorMessage="1" error="有効な数字を入力してください" sqref="P169:Q169" xr:uid="{E070B4B0-6E29-4EA2-9F1B-57F1207ED8D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69:T169" xr:uid="{4C94B296-EFB5-4308-B341-2185051636BB}">
      <formula1>-9999999999</formula1>
      <formula2>9999999999</formula2>
    </dataValidation>
    <dataValidation type="list" imeMode="halfAlpha" allowBlank="1" showInputMessage="1" showErrorMessage="1" error="リストから選択してください" sqref="L170:M170" xr:uid="{29127B3F-BB96-4A5C-BA54-394CAD8410A7}">
      <formula1>"◎,○,　"</formula1>
    </dataValidation>
    <dataValidation type="list" imeMode="halfAlpha" allowBlank="1" showInputMessage="1" showErrorMessage="1" error="リストから選択してください" sqref="N170:O170" xr:uid="{C86CD0AC-5EB0-46D2-8BA1-AFD0B1CAC880}">
      <formula1>"一般,特定,　"</formula1>
    </dataValidation>
    <dataValidation type="whole" imeMode="halfAlpha" allowBlank="1" showInputMessage="1" showErrorMessage="1" error="有効な数字を入力してください" sqref="P170:Q170" xr:uid="{3C8E7FF2-D371-4C7F-840A-A4A14230E2E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70:T170" xr:uid="{81D62F2A-6A37-4D00-9BB9-79F6B444E1A5}">
      <formula1>-9999999999</formula1>
      <formula2>9999999999</formula2>
    </dataValidation>
    <dataValidation type="list" imeMode="halfAlpha" allowBlank="1" showInputMessage="1" showErrorMessage="1" error="リストから選択してください" sqref="L171:M171" xr:uid="{6A741978-43A4-4FB3-B567-9B4F6A762329}">
      <formula1>"◎,○,　"</formula1>
    </dataValidation>
    <dataValidation type="list" imeMode="halfAlpha" allowBlank="1" showInputMessage="1" showErrorMessage="1" error="リストから選択してください" sqref="N171:O171" xr:uid="{7281344A-E1F0-41D5-AD38-7EE36889CC64}">
      <formula1>"一般,特定,　"</formula1>
    </dataValidation>
    <dataValidation type="whole" imeMode="halfAlpha" allowBlank="1" showInputMessage="1" showErrorMessage="1" error="有効な数字を入力してください" sqref="P171:Q171" xr:uid="{DF710197-14CE-4C9D-9E1B-46D216AB4C8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71:T171" xr:uid="{838BAF77-6F0E-4EDF-A0E5-E2AF8E83D679}">
      <formula1>-9999999999</formula1>
      <formula2>9999999999</formula2>
    </dataValidation>
    <dataValidation type="list" imeMode="halfAlpha" allowBlank="1" showInputMessage="1" showErrorMessage="1" error="リストから選択してください" sqref="L172:M172" xr:uid="{B35E069A-0B53-4F97-9554-2C565578EE33}">
      <formula1>"◎,○,　"</formula1>
    </dataValidation>
    <dataValidation type="list" imeMode="halfAlpha" allowBlank="1" showInputMessage="1" showErrorMessage="1" error="リストから選択してください" sqref="N172:O172" xr:uid="{E384DA8F-E6EE-4E6A-83E5-AF8770768840}">
      <formula1>"一般,特定,　"</formula1>
    </dataValidation>
    <dataValidation type="whole" imeMode="halfAlpha" allowBlank="1" showInputMessage="1" showErrorMessage="1" error="有効な数字を入力してください" sqref="P172:Q172" xr:uid="{AE176C97-9902-495D-B37E-F80E03129E8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72:T172" xr:uid="{3CF6E2C8-E80B-4555-9AF1-F981F7CECDF0}">
      <formula1>-9999999999</formula1>
      <formula2>9999999999</formula2>
    </dataValidation>
    <dataValidation type="list" imeMode="halfAlpha" allowBlank="1" showInputMessage="1" showErrorMessage="1" error="リストから選択してください" sqref="L173:M173" xr:uid="{4D7B6D33-C4B3-427B-8B3A-E94BD123367F}">
      <formula1>"◎,○,　"</formula1>
    </dataValidation>
    <dataValidation type="list" imeMode="halfAlpha" allowBlank="1" showInputMessage="1" showErrorMessage="1" error="リストから選択してください" sqref="N173:O173" xr:uid="{7F7A6583-2420-4F8C-90BF-FA7ADFFF1DFB}">
      <formula1>"一般,特定,　"</formula1>
    </dataValidation>
    <dataValidation type="whole" imeMode="halfAlpha" allowBlank="1" showInputMessage="1" showErrorMessage="1" error="有効な数字を入力してください" sqref="P173:Q173" xr:uid="{B27166F1-8564-4F59-B16F-1BC6D21ABFF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73:T173" xr:uid="{3B61C372-E675-49C8-B325-F2752192DB41}">
      <formula1>-9999999999</formula1>
      <formula2>9999999999</formula2>
    </dataValidation>
    <dataValidation type="list" imeMode="halfAlpha" allowBlank="1" showInputMessage="1" showErrorMessage="1" error="リストから選択してください" sqref="L174:M174" xr:uid="{2CD9B51C-9E0B-4FDA-8D1A-ABEDB1555346}">
      <formula1>"◎,○,　"</formula1>
    </dataValidation>
    <dataValidation type="list" imeMode="halfAlpha" allowBlank="1" showInputMessage="1" showErrorMessage="1" error="リストから選択してください" sqref="N174:O174" xr:uid="{BED9E56C-DDF4-4352-A080-1DA3B2ADCD64}">
      <formula1>"一般,特定,　"</formula1>
    </dataValidation>
    <dataValidation type="whole" imeMode="halfAlpha" allowBlank="1" showInputMessage="1" showErrorMessage="1" error="有効な数字を入力してください" sqref="P174:Q174" xr:uid="{D114427F-C4BD-41C6-9127-8DD8E692AC8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174:T174" xr:uid="{8ECD7E7C-06F8-4DBA-9C48-C64C942AF73D}">
      <formula1>-9999999999</formula1>
      <formula2>9999999999</formula2>
    </dataValidation>
  </dataValidations>
  <pageMargins left="0.19685039370078741" right="0.19685039370078741" top="0.39370078740157483" bottom="0.19685039370078741" header="0.19685039370078741" footer="0.19685039370078741"/>
  <pageSetup paperSize="9" scale="69"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79" customWidth="1"/>
    <col min="2" max="16384" width="9" style="79"/>
  </cols>
  <sheetData>
    <row r="1" spans="1:1" x14ac:dyDescent="0.15">
      <c r="A1" s="79"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79" t="str">
        <f>"@神奈川県@和歌山県@鹿児島県@"</f>
        <v>@神奈川県@和歌山県@鹿児島県@</v>
      </c>
    </row>
    <row r="3" spans="1:1" x14ac:dyDescent="0.15">
      <c r="A3" s="79" t="s">
        <v>115</v>
      </c>
    </row>
    <row r="4" spans="1:1" x14ac:dyDescent="0.15">
      <c r="A4" s="79" t="s">
        <v>116</v>
      </c>
    </row>
    <row r="10" spans="1:1" x14ac:dyDescent="0.15">
      <c r="A10" s="50" t="s">
        <v>111</v>
      </c>
    </row>
    <row r="11" spans="1:1" x14ac:dyDescent="0.15">
      <c r="A11" s="50" t="s">
        <v>13</v>
      </c>
    </row>
    <row r="12" spans="1:1" x14ac:dyDescent="0.15">
      <c r="A12" s="50" t="s">
        <v>14</v>
      </c>
    </row>
    <row r="13" spans="1:1" x14ac:dyDescent="0.15">
      <c r="A13" s="50" t="s">
        <v>15</v>
      </c>
    </row>
    <row r="14" spans="1:1" x14ac:dyDescent="0.15">
      <c r="A14" s="50" t="s">
        <v>16</v>
      </c>
    </row>
    <row r="15" spans="1:1" x14ac:dyDescent="0.15">
      <c r="A15" s="50" t="s">
        <v>17</v>
      </c>
    </row>
    <row r="16" spans="1:1" x14ac:dyDescent="0.15">
      <c r="A16" s="50" t="s">
        <v>18</v>
      </c>
    </row>
    <row r="17" spans="1:1" x14ac:dyDescent="0.15">
      <c r="A17" s="50" t="s">
        <v>19</v>
      </c>
    </row>
    <row r="18" spans="1:1" x14ac:dyDescent="0.15">
      <c r="A18" s="50" t="s">
        <v>20</v>
      </c>
    </row>
    <row r="19" spans="1:1" x14ac:dyDescent="0.15">
      <c r="A19" s="50" t="s">
        <v>21</v>
      </c>
    </row>
    <row r="20" spans="1:1" x14ac:dyDescent="0.15">
      <c r="A20" s="50" t="s">
        <v>22</v>
      </c>
    </row>
    <row r="21" spans="1:1" x14ac:dyDescent="0.15">
      <c r="A21" s="50" t="s">
        <v>23</v>
      </c>
    </row>
    <row r="22" spans="1:1" x14ac:dyDescent="0.15">
      <c r="A22" s="50" t="s">
        <v>24</v>
      </c>
    </row>
    <row r="23" spans="1:1" x14ac:dyDescent="0.15">
      <c r="A23" s="50" t="s">
        <v>25</v>
      </c>
    </row>
    <row r="24" spans="1:1" x14ac:dyDescent="0.15">
      <c r="A24" s="50" t="s">
        <v>26</v>
      </c>
    </row>
    <row r="25" spans="1:1" x14ac:dyDescent="0.15">
      <c r="A25" s="50" t="s">
        <v>27</v>
      </c>
    </row>
    <row r="26" spans="1:1" x14ac:dyDescent="0.15">
      <c r="A26" s="50" t="s">
        <v>28</v>
      </c>
    </row>
    <row r="27" spans="1:1" x14ac:dyDescent="0.15">
      <c r="A27" s="50" t="s">
        <v>29</v>
      </c>
    </row>
    <row r="28" spans="1:1" x14ac:dyDescent="0.15">
      <c r="A28" s="50" t="s">
        <v>30</v>
      </c>
    </row>
    <row r="29" spans="1:1" x14ac:dyDescent="0.15">
      <c r="A29" s="50" t="s">
        <v>31</v>
      </c>
    </row>
    <row r="30" spans="1:1" x14ac:dyDescent="0.15">
      <c r="A30" s="50" t="s">
        <v>32</v>
      </c>
    </row>
    <row r="31" spans="1:1" x14ac:dyDescent="0.15">
      <c r="A31" s="50" t="s">
        <v>33</v>
      </c>
    </row>
    <row r="32" spans="1:1" x14ac:dyDescent="0.15">
      <c r="A32" s="50" t="s">
        <v>34</v>
      </c>
    </row>
    <row r="33" spans="1:1" x14ac:dyDescent="0.15">
      <c r="A33" s="50" t="s">
        <v>35</v>
      </c>
    </row>
    <row r="34" spans="1:1" x14ac:dyDescent="0.15">
      <c r="A34" s="50" t="s">
        <v>36</v>
      </c>
    </row>
    <row r="35" spans="1:1" x14ac:dyDescent="0.15">
      <c r="A35" s="50" t="s">
        <v>37</v>
      </c>
    </row>
    <row r="36" spans="1:1" x14ac:dyDescent="0.15">
      <c r="A36" s="50" t="s">
        <v>38</v>
      </c>
    </row>
    <row r="37" spans="1:1" x14ac:dyDescent="0.15">
      <c r="A37" s="50" t="s">
        <v>39</v>
      </c>
    </row>
    <row r="38" spans="1:1" x14ac:dyDescent="0.15">
      <c r="A38" s="50" t="s">
        <v>40</v>
      </c>
    </row>
    <row r="39" spans="1:1" x14ac:dyDescent="0.15">
      <c r="A39" s="50" t="s">
        <v>41</v>
      </c>
    </row>
    <row r="40" spans="1:1" x14ac:dyDescent="0.15">
      <c r="A40" s="50" t="s">
        <v>42</v>
      </c>
    </row>
    <row r="41" spans="1:1" x14ac:dyDescent="0.15">
      <c r="A41" s="50" t="s">
        <v>43</v>
      </c>
    </row>
    <row r="42" spans="1:1" x14ac:dyDescent="0.15">
      <c r="A42" s="50" t="s">
        <v>44</v>
      </c>
    </row>
    <row r="43" spans="1:1" x14ac:dyDescent="0.15">
      <c r="A43" s="50" t="s">
        <v>45</v>
      </c>
    </row>
    <row r="44" spans="1:1" x14ac:dyDescent="0.15">
      <c r="A44" s="50" t="s">
        <v>46</v>
      </c>
    </row>
    <row r="45" spans="1:1" x14ac:dyDescent="0.15">
      <c r="A45" s="50" t="s">
        <v>47</v>
      </c>
    </row>
    <row r="46" spans="1:1" x14ac:dyDescent="0.15">
      <c r="A46" s="50" t="s">
        <v>48</v>
      </c>
    </row>
    <row r="47" spans="1:1" x14ac:dyDescent="0.15">
      <c r="A47" s="50" t="s">
        <v>49</v>
      </c>
    </row>
    <row r="48" spans="1:1" x14ac:dyDescent="0.15">
      <c r="A48" s="50" t="s">
        <v>50</v>
      </c>
    </row>
    <row r="49" spans="1:1" x14ac:dyDescent="0.15">
      <c r="A49" s="50" t="s">
        <v>51</v>
      </c>
    </row>
    <row r="50" spans="1:1" x14ac:dyDescent="0.15">
      <c r="A50" s="50" t="s">
        <v>52</v>
      </c>
    </row>
    <row r="51" spans="1:1" x14ac:dyDescent="0.15">
      <c r="A51" s="50" t="s">
        <v>53</v>
      </c>
    </row>
    <row r="52" spans="1:1" x14ac:dyDescent="0.15">
      <c r="A52" s="50" t="s">
        <v>54</v>
      </c>
    </row>
    <row r="53" spans="1:1" x14ac:dyDescent="0.15">
      <c r="A53" s="50" t="s">
        <v>55</v>
      </c>
    </row>
    <row r="54" spans="1:1" x14ac:dyDescent="0.15">
      <c r="A54" s="50" t="s">
        <v>56</v>
      </c>
    </row>
    <row r="55" spans="1:1" x14ac:dyDescent="0.15">
      <c r="A55" s="50" t="s">
        <v>57</v>
      </c>
    </row>
    <row r="56" spans="1:1" x14ac:dyDescent="0.15">
      <c r="A56" s="50" t="s">
        <v>58</v>
      </c>
    </row>
    <row r="57" spans="1:1" x14ac:dyDescent="0.15">
      <c r="A57" s="50" t="s">
        <v>59</v>
      </c>
    </row>
  </sheetData>
  <sheetProtection algorithmName="SHA-512" hashValue="hHHFx7D7i/LNa4ghQuk0SHUyjO/imI5JxLs/bhqvbF4ruzNZGJU9SxSqXquqae8OhtTddxd75p61UJZt6+qvFQ==" saltValue="A+v52qw7YhDyhKG3f3RlKA==" spinCount="100000" sheet="1" objects="1" scenarios="1"/>
  <phoneticPr fontId="4"/>
  <pageMargins left="0.7" right="0.7" top="0.75" bottom="0.75" header="0.3" footer="0.3"/>
  <pageSetup paperSize="9" orientation="portrait" r:id="rId1"/>
</worksheet>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